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60" yWindow="-225" windowWidth="15210" windowHeight="11760" tabRatio="931"/>
  </bookViews>
  <sheets>
    <sheet name="husnegt-1 нэгтгэл " sheetId="1" r:id="rId1"/>
    <sheet name="husnegt-4 орны тоо " sheetId="28" state="hidden" r:id="rId2"/>
    <sheet name="husnegt-5 em tovchoo" sheetId="41" state="hidden" r:id="rId3"/>
    <sheet name="husnegt-6 em zadargaa" sheetId="52" state="hidden" r:id="rId4"/>
    <sheet name="husnegt-7 төр даах эм" sheetId="27" state="hidden" r:id="rId5"/>
    <sheet name="husnegt-8 daatgal tailan" sheetId="29" state="hidden" r:id="rId6"/>
    <sheet name="husnegt-9 ӨЭМТ-ийн хүн ам" sheetId="26" state="hidden" r:id="rId7"/>
    <sheet name="husnegt-11 29.5" sheetId="38" state="hidden" r:id="rId8"/>
    <sheet name="husnegt-12 uvchluliin uzuulelt" sheetId="40" state="hidden" r:id="rId9"/>
    <sheet name="husnegt-13 new building" sheetId="51" state="hidden" r:id="rId10"/>
    <sheet name="husnegt-14" sheetId="53" state="hidden" r:id="rId11"/>
    <sheet name="husnegt-15" sheetId="54" state="hidden" r:id="rId12"/>
    <sheet name="husnegt-16" sheetId="55" state="hidden" r:id="rId13"/>
    <sheet name="husnegt-17" sheetId="56" state="hidden" r:id="rId14"/>
    <sheet name="husnegt-18" sheetId="57" state="hidden" r:id="rId15"/>
    <sheet name="husnegt-19" sheetId="58" state="hidden" r:id="rId16"/>
  </sheets>
  <definedNames>
    <definedName name="î220">#REF!</definedName>
  </definedNames>
  <calcPr calcId="124519"/>
</workbook>
</file>

<file path=xl/calcChain.xml><?xml version="1.0" encoding="utf-8"?>
<calcChain xmlns="http://schemas.openxmlformats.org/spreadsheetml/2006/main">
  <c r="A14" i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D21"/>
  <c r="E21"/>
  <c r="E265" s="1"/>
  <c r="F21"/>
  <c r="G21"/>
  <c r="K21"/>
  <c r="E30"/>
  <c r="H30"/>
  <c r="J30"/>
  <c r="K30"/>
  <c r="H89"/>
  <c r="J89"/>
  <c r="D100"/>
  <c r="E100"/>
  <c r="D102"/>
  <c r="D101" s="1"/>
  <c r="E102"/>
  <c r="E101" s="1"/>
  <c r="K103"/>
  <c r="L103"/>
  <c r="H116"/>
  <c r="J116"/>
  <c r="K116"/>
  <c r="L116"/>
  <c r="A178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K179"/>
  <c r="L179"/>
  <c r="D184"/>
  <c r="E184"/>
  <c r="D206"/>
  <c r="E206"/>
  <c r="H206"/>
  <c r="H265" s="1"/>
  <c r="H289" s="1"/>
  <c r="H273" s="1"/>
  <c r="J206"/>
  <c r="K206"/>
  <c r="L206"/>
  <c r="D222"/>
  <c r="E222"/>
  <c r="H222"/>
  <c r="J222"/>
  <c r="K222"/>
  <c r="L222"/>
  <c r="D227"/>
  <c r="D229" s="1"/>
  <c r="E228"/>
  <c r="E229"/>
  <c r="E227" s="1"/>
  <c r="G234"/>
  <c r="D237"/>
  <c r="E237"/>
  <c r="D243"/>
  <c r="E243"/>
  <c r="H243"/>
  <c r="J243"/>
  <c r="K243"/>
  <c r="K265" s="1"/>
  <c r="L243"/>
  <c r="L265" s="1"/>
  <c r="D258"/>
  <c r="E258"/>
  <c r="H258"/>
  <c r="J258"/>
  <c r="K258"/>
  <c r="L258"/>
  <c r="D264"/>
  <c r="E264"/>
  <c r="D265"/>
  <c r="F265"/>
  <c r="J265"/>
  <c r="K281"/>
  <c r="K288" s="1"/>
  <c r="L281"/>
  <c r="L288" s="1"/>
  <c r="K282"/>
  <c r="L282"/>
  <c r="H288"/>
  <c r="J288"/>
  <c r="J289"/>
  <c r="K289" l="1"/>
  <c r="L289"/>
  <c r="A67" i="58" l="1"/>
  <c r="A10"/>
  <c r="A9" i="57"/>
  <c r="A8"/>
  <c r="E7" i="41"/>
  <c r="F7"/>
  <c r="D7"/>
  <c r="L24"/>
  <c r="M24"/>
  <c r="K24"/>
  <c r="W53" i="27"/>
  <c r="Q53"/>
  <c r="K53"/>
  <c r="C12" i="51"/>
  <c r="I28" i="28" l="1"/>
  <c r="E28"/>
  <c r="F28"/>
  <c r="G28"/>
  <c r="H28"/>
  <c r="J28"/>
  <c r="K28"/>
  <c r="L28"/>
  <c r="M28"/>
  <c r="N28"/>
  <c r="O28"/>
  <c r="P28"/>
  <c r="Q28"/>
  <c r="R28"/>
  <c r="S28"/>
  <c r="T28"/>
  <c r="U28"/>
  <c r="V28"/>
  <c r="W28"/>
  <c r="X28"/>
  <c r="Y28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E29"/>
  <c r="E30"/>
  <c r="E31"/>
  <c r="E32"/>
  <c r="E33"/>
  <c r="E34"/>
  <c r="E35"/>
  <c r="E36"/>
  <c r="E37"/>
  <c r="Q48" i="26" l="1"/>
  <c r="P48"/>
  <c r="O48"/>
  <c r="N48"/>
  <c r="M48"/>
  <c r="L48"/>
  <c r="K48"/>
  <c r="J48"/>
  <c r="I48"/>
  <c r="H48"/>
  <c r="G48"/>
  <c r="F48"/>
  <c r="E48"/>
  <c r="Q36"/>
  <c r="P36"/>
  <c r="O36"/>
  <c r="N36"/>
  <c r="M36"/>
  <c r="L36"/>
  <c r="K36"/>
  <c r="J36"/>
  <c r="I36"/>
  <c r="H36"/>
  <c r="G36"/>
  <c r="F36"/>
  <c r="E36"/>
  <c r="Q24"/>
  <c r="P24"/>
  <c r="O24"/>
  <c r="N24"/>
  <c r="M24"/>
  <c r="L24"/>
  <c r="K24"/>
  <c r="J24"/>
  <c r="I24"/>
  <c r="H24"/>
  <c r="G24"/>
  <c r="F24"/>
  <c r="E24"/>
  <c r="V28" i="52"/>
  <c r="W28"/>
  <c r="W10"/>
  <c r="V10"/>
  <c r="W41"/>
  <c r="V41"/>
  <c r="V44"/>
  <c r="W44"/>
  <c r="J45"/>
  <c r="V8"/>
  <c r="W8"/>
  <c r="J24"/>
  <c r="K24"/>
  <c r="K10"/>
  <c r="J10"/>
  <c r="W39"/>
  <c r="V39"/>
  <c r="V14"/>
  <c r="W14"/>
  <c r="K12"/>
  <c r="J12"/>
  <c r="W13"/>
  <c r="V13"/>
  <c r="V12"/>
  <c r="W12"/>
  <c r="J30"/>
  <c r="K30"/>
  <c r="K26"/>
  <c r="J26"/>
  <c r="W26"/>
  <c r="V26"/>
  <c r="J34"/>
  <c r="J43"/>
  <c r="K43"/>
  <c r="K9"/>
  <c r="J9"/>
  <c r="V16"/>
  <c r="W16"/>
  <c r="W43"/>
  <c r="V43"/>
  <c r="K33"/>
  <c r="J33"/>
  <c r="V32"/>
  <c r="W32"/>
  <c r="J16"/>
  <c r="K16"/>
  <c r="V24"/>
  <c r="W24"/>
  <c r="J29"/>
  <c r="K29"/>
  <c r="J28"/>
  <c r="K28"/>
  <c r="V33"/>
  <c r="W33"/>
  <c r="V38"/>
  <c r="W38"/>
  <c r="W45"/>
  <c r="W9"/>
  <c r="V9"/>
  <c r="K40"/>
  <c r="J40"/>
  <c r="W15"/>
  <c r="V15"/>
  <c r="K31"/>
  <c r="J31"/>
  <c r="J42"/>
  <c r="K42"/>
  <c r="V45"/>
  <c r="V25"/>
  <c r="W25"/>
  <c r="W11"/>
  <c r="V11"/>
  <c r="V29"/>
  <c r="W29"/>
  <c r="K39"/>
  <c r="J39"/>
  <c r="J25"/>
  <c r="K25"/>
  <c r="K15"/>
  <c r="J15"/>
  <c r="V27"/>
  <c r="W27"/>
  <c r="K32"/>
  <c r="J32"/>
  <c r="J23"/>
  <c r="K23"/>
  <c r="K34"/>
  <c r="J27"/>
  <c r="K27"/>
  <c r="K44"/>
  <c r="J44"/>
  <c r="V31"/>
  <c r="W31"/>
  <c r="V30"/>
  <c r="W30"/>
  <c r="K13"/>
  <c r="J13"/>
  <c r="W18"/>
  <c r="V18"/>
  <c r="K8"/>
  <c r="J8"/>
  <c r="V42"/>
  <c r="W42"/>
  <c r="K17"/>
  <c r="J17"/>
  <c r="V17"/>
  <c r="W17"/>
  <c r="W40"/>
  <c r="V40"/>
  <c r="J14"/>
  <c r="K14"/>
  <c r="V7"/>
  <c r="W7"/>
  <c r="W19"/>
  <c r="K45"/>
  <c r="K11"/>
  <c r="J11"/>
  <c r="J18"/>
  <c r="K18"/>
  <c r="V34"/>
  <c r="K38"/>
  <c r="J38"/>
  <c r="V23"/>
  <c r="W23"/>
  <c r="W34"/>
  <c r="K41"/>
  <c r="J41"/>
  <c r="J7"/>
  <c r="K7"/>
  <c r="K19"/>
</calcChain>
</file>

<file path=xl/comments1.xml><?xml version="1.0" encoding="utf-8"?>
<comments xmlns="http://schemas.openxmlformats.org/spreadsheetml/2006/main">
  <authors>
    <author>User</author>
    <author>Chuluunzagd</author>
  </authors>
  <commentList>
    <comment ref="I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Шинэ арга хэмжээг эрх зүйн актаар баталгаажуулан тусад нь салгаж тооцох</t>
        </r>
      </text>
    </comment>
    <comment ref="C90" authorId="1">
      <text>
        <r>
          <rPr>
            <sz val="8"/>
            <color indexed="81"/>
            <rFont val="Tahoma"/>
            <family val="2"/>
          </rPr>
          <t>шатахууны нийт хэрэгцээний 5%</t>
        </r>
      </text>
    </comment>
  </commentList>
</comments>
</file>

<file path=xl/sharedStrings.xml><?xml version="1.0" encoding="utf-8"?>
<sst xmlns="http://schemas.openxmlformats.org/spreadsheetml/2006/main" count="1501" uniqueCount="1008">
  <si>
    <t>Мөрийн дугаар</t>
  </si>
  <si>
    <t>№</t>
  </si>
  <si>
    <t>Зардлын зүйл анги</t>
  </si>
  <si>
    <t>Тайлбар</t>
  </si>
  <si>
    <t>Бат</t>
  </si>
  <si>
    <t>ХБГ</t>
  </si>
  <si>
    <t>Төл</t>
  </si>
  <si>
    <t>Одоо байгаа үндсэн ажиллагсдын тоо (мөрдөгдөж буй цалингийн сүлжээгээр)</t>
  </si>
  <si>
    <t>ЦАЛИН ХӨЛС, НЭМЭГДЭЛ УРАМШИЛ, НДШ-ИЙН ЗАРДЛЫН ДҮН</t>
  </si>
  <si>
    <t>Маягтын тоо</t>
  </si>
  <si>
    <t>Нэг ширхэг маягтын дундаж зардал (задаргааг хавсаргах)</t>
  </si>
  <si>
    <t>Бичиг хэргийн ажилтны тоо</t>
  </si>
  <si>
    <t>Нэг ажилтаны жилд хэрэглэх бичиг хэргийн зардал</t>
  </si>
  <si>
    <t>Албан бичгийн хэрэглэл материалын зардал</t>
  </si>
  <si>
    <t>Бичиг хэргийн бусад зардал (канон, принтерийн хор)</t>
  </si>
  <si>
    <t xml:space="preserve">БИЧИГ ХЭРГИЙН ЗАРДЛЫН ДҮН </t>
  </si>
  <si>
    <t>Сүүлийн 3 жилийн дунджаар жилд хэрэглэх нийт цахилгаан эрчим хүч (квт)</t>
  </si>
  <si>
    <t xml:space="preserve">Нэг квт цахилгааны үнэ </t>
  </si>
  <si>
    <t>ГЭРЭЛ ЦАХИЛГААНЫ ЗАРДЛЫН ДҮН</t>
  </si>
  <si>
    <t>Халаалтын хугацаа (сараар)</t>
  </si>
  <si>
    <t>Нэг куб метр талбайн сарын халаалтын хөлс</t>
  </si>
  <si>
    <t>Нэг тонн нүүрсний үнэ</t>
  </si>
  <si>
    <t>Тээвэрлэлтийн зардал</t>
  </si>
  <si>
    <t>Бүх зууханд хэрэглэх нүүрсний нийт зардал</t>
  </si>
  <si>
    <t>Нэг куб метр мод бэлтгэх үнэ</t>
  </si>
  <si>
    <t>Бүх зууханд хэрэглэх модны нийт зардал</t>
  </si>
  <si>
    <t>ТҮЛШ, ХАЛААЛТЫН ЗАРДЛЫН ДҮН</t>
  </si>
  <si>
    <t xml:space="preserve">Байгууллагын өөрийн автомашины тоо бүгд </t>
  </si>
  <si>
    <t xml:space="preserve"> Үүнээс: Түргэн тусламжийн автомашин</t>
  </si>
  <si>
    <t xml:space="preserve">               Суудлын автомашин</t>
  </si>
  <si>
    <t xml:space="preserve">               Мотоцикл</t>
  </si>
  <si>
    <t xml:space="preserve">               Ачааны автомашин</t>
  </si>
  <si>
    <t xml:space="preserve">Нэг машины сүүлийн 3 жилийн гүйлтийн дундаж (км) </t>
  </si>
  <si>
    <t xml:space="preserve">Бүх машины сүүлийн 3 жилийн дундаж гүйлт  (км) </t>
  </si>
  <si>
    <t>Гүйлтийн 100 км-т зарцуулах шатахууны дундаж норм (литр)</t>
  </si>
  <si>
    <t>Шатахууны жилийн нийт хэрэгцээ (литр)</t>
  </si>
  <si>
    <t>Нэг литр шатахууны дундаж үнэ</t>
  </si>
  <si>
    <t>Шатахууны нийт зардал (21*26)</t>
  </si>
  <si>
    <t>Тослох материалын нийт хэрэгцээ</t>
  </si>
  <si>
    <t xml:space="preserve">Тослох материалын нийт зардал </t>
  </si>
  <si>
    <t xml:space="preserve">       ТЭЭВЭР (ШАТАХУУН)-ИЙН ЗАРДЛЫН ДҮН </t>
  </si>
  <si>
    <t>Нэг албан бичгийн дундаж зардал</t>
  </si>
  <si>
    <t xml:space="preserve">Шуудангийн нийт зардал </t>
  </si>
  <si>
    <t>Телефон утасны тоо</t>
  </si>
  <si>
    <t>Телефон утасны сарын суурь хураамж</t>
  </si>
  <si>
    <t xml:space="preserve">Телефон утасны жилийн суурь хураамж </t>
  </si>
  <si>
    <t xml:space="preserve">Телефон ярианы сарын дундаж зардал </t>
  </si>
  <si>
    <t xml:space="preserve">Телефон ярианы жилийн дундаж зардал </t>
  </si>
  <si>
    <t>Интернэтийн нийт зардал</t>
  </si>
  <si>
    <t>ШУУДАН ХОЛБООНЫ ЗАРДЛЫН ДҮН</t>
  </si>
  <si>
    <t>Сүүлийн 3 жилийн дунджаар 1 жилд зарцуулах нийт цэвэр ус (куб метр)</t>
  </si>
  <si>
    <t>Нэг куб метр цэвэр усны үнэ</t>
  </si>
  <si>
    <t>Цэвэр усны нийт зардал</t>
  </si>
  <si>
    <t>Сүүлийн 3 жилийн дунджаар 1 жилд зарцуулах нийт бохир ус (куб метр)</t>
  </si>
  <si>
    <t>Нэг куб метр бохир усны үнэ</t>
  </si>
  <si>
    <t>Бохир усны нийт зардал</t>
  </si>
  <si>
    <t>Зөөврийн усны нийт хэрэгцээ (тн)</t>
  </si>
  <si>
    <t>Зөөврийн усны нэгж (тн)-ийн үнэ</t>
  </si>
  <si>
    <t xml:space="preserve">Зөөврийн усны нийт зардал </t>
  </si>
  <si>
    <t>ЦЭВЭР, БОХИР УСНЫ ЗАРДЛЫН ДҮН (4+8+11)</t>
  </si>
  <si>
    <t>Албан томилолтоор ажиллагсадын тоо бүгд</t>
  </si>
  <si>
    <t xml:space="preserve"> Үүнээс: УБ хотод</t>
  </si>
  <si>
    <t xml:space="preserve">               аймагт</t>
  </si>
  <si>
    <t xml:space="preserve">               хөдөө суманд</t>
  </si>
  <si>
    <t xml:space="preserve">               өөр аймагт</t>
  </si>
  <si>
    <t>Нэг ажилтны томилолтын дундаж хугацаа</t>
  </si>
  <si>
    <t xml:space="preserve">Томилолтын нийт хүн хоног </t>
  </si>
  <si>
    <t xml:space="preserve"> Үүнээс: УБ хотод </t>
  </si>
  <si>
    <t xml:space="preserve">               аймагт </t>
  </si>
  <si>
    <t>Нэг ор хоногийн томилолтын зардал (Сангийн сайдын тушаалаар)</t>
  </si>
  <si>
    <t>Томилолтын нийт зардал</t>
  </si>
  <si>
    <t xml:space="preserve">               хөдөө суманд </t>
  </si>
  <si>
    <t>Буудлын нэг хүнд 1 хоногт ноогдох дундаж зардал</t>
  </si>
  <si>
    <t>Буудалд байрласны нийт зардал</t>
  </si>
  <si>
    <t xml:space="preserve">Замын зардал </t>
  </si>
  <si>
    <t xml:space="preserve">              өөр аймагт</t>
  </si>
  <si>
    <t>Дотоодын сургалт, семинар, хурал, зөвлөгөөнд оролцогчдын зардал (задаргаа тооцоогоор)</t>
  </si>
  <si>
    <t>Алсын дуудлагын томилолтын зардал (задаргаа тооцоогоор)</t>
  </si>
  <si>
    <t>ДОТООД АЛБАН ТОМИЛОЛТЫН ЗАРДЛЫН ДҮН</t>
  </si>
  <si>
    <t>Албан хэрэгцээний тогтмол хэвлэлийн тоо</t>
  </si>
  <si>
    <t>Хэвлэлийн дундаж үнэ</t>
  </si>
  <si>
    <t>НОМ, ХЭВЛЭЛ АВАХ ЗАРДЛЫН ДҮН</t>
  </si>
  <si>
    <t>ЭД ХОГШИЛ ХУДАЛДАН АВАХ ЗАРДЛЫН ДҮН</t>
  </si>
  <si>
    <t>Хөдөлмөр хамгааллын хувцас, хэрэгсэл авах зардал(задаргаа тооцоогоор)</t>
  </si>
  <si>
    <t>Эмнэлгийн зөөлөн эдлэл авах зардал (задаргаа тооцоогоор)</t>
  </si>
  <si>
    <t>Нормын сүүний зардал</t>
  </si>
  <si>
    <t>НОРМЫН ХУВЦАС, ЗӨӨЛӨН ЭДЛЭЛИЙН ЗАРДЛЫН ДҮН</t>
  </si>
  <si>
    <t>Ашиглаж байгаа орны тоо (батлагдсан орны тоо)</t>
  </si>
  <si>
    <t>Нэг орны жилд ашиглах дундаж хоног</t>
  </si>
  <si>
    <t>Нийт ор хоног</t>
  </si>
  <si>
    <t>Нэг ор хоногт нэг өвчтөнд ноогдох хоолны дундаж зардал</t>
  </si>
  <si>
    <t>Хоолны нийт зардал</t>
  </si>
  <si>
    <t>ХООЛНЫ ЗАРДЛЫН ДҮН</t>
  </si>
  <si>
    <t>Хэвтэн эмчлүүлэгчдийн эм, эмнэлгийн хэрэгслийн нийт зардал</t>
  </si>
  <si>
    <t>Төр даадаг эмийн зардал (хавсралт хүснэгтийн дагуу задаргаа тооцоогоор)</t>
  </si>
  <si>
    <t>ЭМИЙН ЗАРДЛЫН ДҮН</t>
  </si>
  <si>
    <t>Барилга, сантехникийн засварын зардал</t>
  </si>
  <si>
    <t>УРСГАЛ ЗАСВАРЫН ЗАРДЛЫН ДҮН</t>
  </si>
  <si>
    <t>БИЕИЙН ТАМИРЫН УРАЛДААН, ТЭМЦЭЭНИЙ ЗАРДЛЫН ДҮН</t>
  </si>
  <si>
    <t>Түрээсэлсэн талбайн хэмжээ (кв.м)</t>
  </si>
  <si>
    <t>Нэг кв.м талбайн түрээсийн сарын хөлс (Гэрээг хавсаргах)</t>
  </si>
  <si>
    <t>Жилд түрээслэх хугацаа (сараар)</t>
  </si>
  <si>
    <t>БАЙРНЫ ТҮРЭЭСИЙН ЗАРДЛЫН ДҮН</t>
  </si>
  <si>
    <t xml:space="preserve">       Үүнээс: 12 сарын тэтгэмж авах хүний тоо</t>
  </si>
  <si>
    <t xml:space="preserve">       Үүнээс: 18 сарын тэтгэмж авах хүний тоо</t>
  </si>
  <si>
    <t>Тэтгэвэрт гарах болон 5 жил тутамд олгох тэтгэмж авах хүмүүсийн нийт зардал</t>
  </si>
  <si>
    <t>Нэг удаагийн тэтгэмжийн зардал(задаргаа тооцоогоор)</t>
  </si>
  <si>
    <t>Шагнал, урамшууллын зардал(задаргаа тооцоогоор)</t>
  </si>
  <si>
    <t>НЭГ УДААГИЙН ТЭТГЭМЖ, УРАМШУУЛЛЫН ЗАРДЛЫН ДҮН</t>
  </si>
  <si>
    <t>УРСГАЛ ЗАРДЛЫН НИЙТ ДҮН</t>
  </si>
  <si>
    <t>ЗАРДЛЫГ САНХҮҮЖҮҮЛЭХ ЭХ ҮҮСВЭР</t>
  </si>
  <si>
    <t>Эрүүл мэндийн даатгалын сангаас санхүүжих</t>
  </si>
  <si>
    <t>Үндсэн үйл ажиллагааны орлогоос санхүүжих</t>
  </si>
  <si>
    <t>Туслах үйл ажиллагааны орлогоос санхүүжих</t>
  </si>
  <si>
    <t>Төсвөөс санхүүжих</t>
  </si>
  <si>
    <t xml:space="preserve">                   Байгууллагын тоо</t>
  </si>
  <si>
    <t xml:space="preserve">                  Ажиллагсад бүгд</t>
  </si>
  <si>
    <t>Үүнээс: Удирдах</t>
  </si>
  <si>
    <t xml:space="preserve">            Гүйцэтгэх</t>
  </si>
  <si>
    <t xml:space="preserve">            Үйлчлэх</t>
  </si>
  <si>
    <t>Гэрээт ажиллагсадын тоо</t>
  </si>
  <si>
    <t>Тэтгэвэрт гарах хүний тоо (нэрсийг хавсралтаар)</t>
  </si>
  <si>
    <t>Үүнээс: 1. Даатгуулагчийн өөрөө төлөх төлбөрийн орлого</t>
  </si>
  <si>
    <t>Багаж, хэрэгсэл</t>
  </si>
  <si>
    <t>Тавилга</t>
  </si>
  <si>
    <t>Бага үнэтэй, түргэн элэгдэх зүйлс</t>
  </si>
  <si>
    <t>Унаа, хоолны хөнгөлөлт</t>
  </si>
  <si>
    <t>Бусдаар гүйцэтгүүлсэн ажил, үйлчилгээний хөлс</t>
  </si>
  <si>
    <t>Мэдээллийн технологийн үйлчилгээний хөлс</t>
  </si>
  <si>
    <t>Тээврийн хэрэгслийн оношлогоо</t>
  </si>
  <si>
    <t>БУСДААР ГҮЙЦЭТГҮҮЛСЭН АЖИЛ, ҮЙЛЧИЛГЭЭНИЙ ХӨЛСНИЙ ДҮН</t>
  </si>
  <si>
    <t>ТӨЛБӨР, ХУРААМЖИЙН ЗАРДЛЫН ДҮН</t>
  </si>
  <si>
    <t>Төлбөр, хураамж</t>
  </si>
  <si>
    <t>Тээврийн хэрэгслийн татвар</t>
  </si>
  <si>
    <t>2014 он</t>
  </si>
  <si>
    <t xml:space="preserve">       Үүнээс: 24 сарын тэтгэмж авах хүний тоо</t>
  </si>
  <si>
    <t xml:space="preserve">       Үүнээс: 36 сарын тэтгэмж авах хүний тоо</t>
  </si>
  <si>
    <t>Тэтгэвэрт гарахад олгох тэтгэмж авах хүмүүсийн нийт зардал</t>
  </si>
  <si>
    <t xml:space="preserve">       Үүнээс: 3 жил тутамд олгох тэтгэмж авах хүний тоо</t>
  </si>
  <si>
    <t xml:space="preserve">       Үүнээс: 5 жил тутамд олгох тэтгэмж авах хүний тоо</t>
  </si>
  <si>
    <t>/мян.төг/</t>
  </si>
  <si>
    <t>Байгууллагын нэр</t>
  </si>
  <si>
    <t>3 болон 5 жил тутамд олгох тэтгэмж авах хүний тоо (Нэрсийг хавсралтаар)</t>
  </si>
  <si>
    <t>Өрхийн эмнэлгийн нэр</t>
  </si>
  <si>
    <t>Нийт хүн амын тоо</t>
  </si>
  <si>
    <t>Үүнээс</t>
  </si>
  <si>
    <t>Үүнээс:</t>
  </si>
  <si>
    <t>60-аас дээш</t>
  </si>
  <si>
    <t>Бусад</t>
  </si>
  <si>
    <t>Гэр хороололд</t>
  </si>
  <si>
    <t>Байшин хороололд</t>
  </si>
  <si>
    <t>2 (3+4)</t>
  </si>
  <si>
    <t>3 (5+7+9+11+13)</t>
  </si>
  <si>
    <t>4 (6+8+10+12+14)</t>
  </si>
  <si>
    <t>Хоёр. Баян-Өлгий аймаг</t>
  </si>
  <si>
    <t>Нэг. Архангай аймаг</t>
  </si>
  <si>
    <t>Гурав. Баянхонгор аймаг</t>
  </si>
  <si>
    <t xml:space="preserve"> 16-49 насны эмэгтэйчүүд</t>
  </si>
  <si>
    <t>Тариф</t>
  </si>
  <si>
    <t>Өвчний нэр</t>
  </si>
  <si>
    <t>Эмийн нэр төрөл</t>
  </si>
  <si>
    <t>Савлалт</t>
  </si>
  <si>
    <t>Өвчлөлийн тоо</t>
  </si>
  <si>
    <t>Хүний тоо</t>
  </si>
  <si>
    <t>Хэрэглэх хугацаа (хоногоор)</t>
  </si>
  <si>
    <t>Шаардагдах тоо хэмжээ</t>
  </si>
  <si>
    <t>Нэг бүрийн үнэ (төгрөг)</t>
  </si>
  <si>
    <t>Нийт үнэ (мян.төг)</t>
  </si>
  <si>
    <t>Сүрьеэ</t>
  </si>
  <si>
    <t>Пиразинамид</t>
  </si>
  <si>
    <t>шахмал 400мг, 500мг</t>
  </si>
  <si>
    <t>Этамбутол</t>
  </si>
  <si>
    <t>шахмал 100мг, 275мг, 400мг</t>
  </si>
  <si>
    <t>Рифамицин</t>
  </si>
  <si>
    <t>капсул, шахмал 150мг, 300мг</t>
  </si>
  <si>
    <t>Изониазид</t>
  </si>
  <si>
    <t>шахмал 50мг, 75мг, 100мг, 300мг</t>
  </si>
  <si>
    <t>Стрептомицин</t>
  </si>
  <si>
    <t>тарилгын нунтаг 1 гр. флаконтой</t>
  </si>
  <si>
    <t>Эдгээр эмийн хослол</t>
  </si>
  <si>
    <t>Хорт хавдрын гурав, дөрөвдүгээр үе шат (хөнгөвчлөх эмчилгээ)</t>
  </si>
  <si>
    <t>Морфин, даруй сулардаг</t>
  </si>
  <si>
    <t>шахмал 10мг</t>
  </si>
  <si>
    <t>Морфин, удаан сулардаг</t>
  </si>
  <si>
    <t>шахмал 30мг</t>
  </si>
  <si>
    <t>Морфин</t>
  </si>
  <si>
    <t>тарилгын уусмал 1% 1мл тун шилтэй</t>
  </si>
  <si>
    <t>Трамадол</t>
  </si>
  <si>
    <t>капсул 50мг</t>
  </si>
  <si>
    <t>Сэтгэцийн эмгэг</t>
  </si>
  <si>
    <t>Амитриптиллин</t>
  </si>
  <si>
    <t>шахмал 10мг, 25мг</t>
  </si>
  <si>
    <t>Галоперидол</t>
  </si>
  <si>
    <t>шахмал 1.5мг, 5мг</t>
  </si>
  <si>
    <t>Диазепам</t>
  </si>
  <si>
    <t>шахмал 2мг, 5мг</t>
  </si>
  <si>
    <t>Литийн карбонат</t>
  </si>
  <si>
    <t>капсул, шахмал 200мг, 400мг</t>
  </si>
  <si>
    <t>Метадон</t>
  </si>
  <si>
    <t>шахмал 5мг, тарилгын уусмал 10мг/мл</t>
  </si>
  <si>
    <t>Хлорапромазин</t>
  </si>
  <si>
    <t>шахмал 100мг</t>
  </si>
  <si>
    <t>Фенобарбитал</t>
  </si>
  <si>
    <t>шахмал 15мг, 30мг</t>
  </si>
  <si>
    <t>Флюфеназин</t>
  </si>
  <si>
    <t xml:space="preserve">тарилгын уусмал 25мг/мл </t>
  </si>
  <si>
    <t>Чихрийн шижин</t>
  </si>
  <si>
    <t>Глибенкламид</t>
  </si>
  <si>
    <t>шахмал 2.5мг, 5мг</t>
  </si>
  <si>
    <t>Метморфин</t>
  </si>
  <si>
    <t>шахмал 500мг</t>
  </si>
  <si>
    <t>Гликлазид</t>
  </si>
  <si>
    <t>Чихрийн бус шижин</t>
  </si>
  <si>
    <t xml:space="preserve">Десмопрессин / минирин </t>
  </si>
  <si>
    <t>шахмал 0.1мг, 5мл хамрын дусаалга</t>
  </si>
  <si>
    <t>Бамбай булчирхайн дутмагшил (гипотиреоз)</t>
  </si>
  <si>
    <t>Левотироксин</t>
  </si>
  <si>
    <t>шахмал 25мг, 50мкг</t>
  </si>
  <si>
    <t>Трииодтрионин</t>
  </si>
  <si>
    <t>шахмал 20мкг</t>
  </si>
  <si>
    <t>Паркинсоны өвчин</t>
  </si>
  <si>
    <t>Левадопа+Карбидопа</t>
  </si>
  <si>
    <t>шахмал 100мг+10мг, 250+25мг</t>
  </si>
  <si>
    <t>Уналт таталт (Эпилепси)</t>
  </si>
  <si>
    <t>Карбамазепин</t>
  </si>
  <si>
    <t>шахмал 200мг</t>
  </si>
  <si>
    <t>Вальпроны хүчил</t>
  </si>
  <si>
    <t>шахмал 200мг, 500мг</t>
  </si>
  <si>
    <t>Миастени</t>
  </si>
  <si>
    <t>Неостигмин</t>
  </si>
  <si>
    <t>шахмал 10мг, тарилгын уусмал 500мкг/мл</t>
  </si>
  <si>
    <t>Галантамин</t>
  </si>
  <si>
    <t>тун шил 1% 025-1мл</t>
  </si>
  <si>
    <t>Нүдний даралт ихсэх өвчин (Глаукома)</t>
  </si>
  <si>
    <t>Пилокарпин</t>
  </si>
  <si>
    <t>нүдний дусал 2%, 4%</t>
  </si>
  <si>
    <t>Тимолол</t>
  </si>
  <si>
    <t>нүдний дусал 0.25%, 0.5%</t>
  </si>
  <si>
    <t>Эрхтэн шилжүүлж суулгасны дараах байдал</t>
  </si>
  <si>
    <t>Циклоспорин</t>
  </si>
  <si>
    <t>капсул 25мг</t>
  </si>
  <si>
    <t xml:space="preserve">Дархлалын олдмол хомсдол өвчин </t>
  </si>
  <si>
    <t>Ацикловир</t>
  </si>
  <si>
    <t>шахмал 200мг, 400мг, 800мг</t>
  </si>
  <si>
    <t>Зидовудин/AZT</t>
  </si>
  <si>
    <t>капсул 100мг, 250мг</t>
  </si>
  <si>
    <t>Ламивудин/ЗТС</t>
  </si>
  <si>
    <t>шахмал 150мг, 300мг</t>
  </si>
  <si>
    <t>Үзүүлэлт</t>
  </si>
  <si>
    <t>Стационарт хэвтэж эмчлүүлсэн хүний тоо</t>
  </si>
  <si>
    <t>Орны фонд ашиглалт</t>
  </si>
  <si>
    <t>Дундаж ор хоног</t>
  </si>
  <si>
    <t xml:space="preserve">Үр дүнгийн урамшуулал /нөхцөлийн болон ажлын үр дүнгийн урамшууллыг хавсралтад тусд нь тооцох/ </t>
  </si>
  <si>
    <t>Жич: 1. Статистик үзүүлэлтүүд нь Эрүүл мэндийн хөгжлийн төвд өгсөн үзүүлэлтүүдтэй таарч байх</t>
  </si>
  <si>
    <t>Жич: 1. Тухайн өрхийн эмнэлэг татан буугдсан болон шинээр нэмэгдсэн тохиолдолд холбогдох тушаал, шийдвэр, үндэслэл, тайлбарыг хавсаргах.</t>
  </si>
  <si>
    <t xml:space="preserve">        3. Насны ангилалыг хооронд нь гүйлгэж зөрүү гаргахгүй байхыг анхаарах</t>
  </si>
  <si>
    <t>Харуул хамгаалалтын хөлс/задаргаа тооцоо, гэрээг хавсаргах</t>
  </si>
  <si>
    <t>Хог хаягдал устгах, ариутгал, цэвэрлэгээ</t>
  </si>
  <si>
    <t>ХОГ, ХАЯГДАЛ УСТГАХ, АРИУТГАЛ, ЦЭВЭРЛЭГЭЭ</t>
  </si>
  <si>
    <t>Ахуйн хог хаягдал /задаргаа тооцоо, гэрээ/</t>
  </si>
  <si>
    <t>Эмнэлгийн хог хаягдал /задаргаа тооцоо, гэрээ/</t>
  </si>
  <si>
    <t>Ариутгал халдваргүйжүүлэлтийн зардал /задаргаа тооцоо/</t>
  </si>
  <si>
    <t>Цэвэрлэгээний материалын зардал /задаргаа тооцоо/</t>
  </si>
  <si>
    <t>Тоног төхөөрөмж, багаж хэрэгслийн засварын зардал /сэлбэг/ задаргаа тооцоогоор/</t>
  </si>
  <si>
    <t>Автомашины засвар, үйлчилгээний зардал /сэлбэг, дугуй/</t>
  </si>
  <si>
    <t xml:space="preserve">ХӨТӨЛБӨР БОЛОН ТӨСЛИЙН ДОТООД УРСГАЛ ЗАРДЛЫН ДҮН </t>
  </si>
  <si>
    <t>төс</t>
  </si>
  <si>
    <t>Үүнээс:      Дотор</t>
  </si>
  <si>
    <t xml:space="preserve">                  Мэдрэл</t>
  </si>
  <si>
    <t xml:space="preserve">                  Төрөх</t>
  </si>
  <si>
    <t xml:space="preserve">                  Хүүхэд</t>
  </si>
  <si>
    <t xml:space="preserve">                  .........</t>
  </si>
  <si>
    <t xml:space="preserve">                  Халдварт</t>
  </si>
  <si>
    <t>Оношийн бүлгийн дугаар</t>
  </si>
  <si>
    <t>Тусламж үйлчилгээний төрөл</t>
  </si>
  <si>
    <t xml:space="preserve">Оношийн хамааралтай бүлэг </t>
  </si>
  <si>
    <t xml:space="preserve">ӨОУ 10 ангилал </t>
  </si>
  <si>
    <t>Үйлчилгээ авсан хүний тоо</t>
  </si>
  <si>
    <t>Хэвтүүлэн эмчлэх тусламж, үйлчилгээ</t>
  </si>
  <si>
    <t xml:space="preserve">Цус харвалт, тархины шигдээс </t>
  </si>
  <si>
    <t>I53-I63</t>
  </si>
  <si>
    <t>Тархины судасны эмгэг, инсульт, түүний үлдэц</t>
  </si>
  <si>
    <t>I64-I69</t>
  </si>
  <si>
    <t xml:space="preserve">Тархи, нугас, захын мэдрэлийн эмгэг </t>
  </si>
  <si>
    <t>G04-G39,G50-G53</t>
  </si>
  <si>
    <t>Мэнэн</t>
  </si>
  <si>
    <t>G00-G03</t>
  </si>
  <si>
    <t xml:space="preserve">Уналт таталт,эпилепсийн байдал  </t>
  </si>
  <si>
    <t>G40-G42</t>
  </si>
  <si>
    <t>Мигрен ба толгойн бусад өвдөлт</t>
  </si>
  <si>
    <t>G43-G46</t>
  </si>
  <si>
    <t xml:space="preserve">Мэдрэлийн тогтолцооны бусад эмгэг </t>
  </si>
  <si>
    <t>G47-G49,G54-G99</t>
  </si>
  <si>
    <t xml:space="preserve">Тархи нугас, захын мэдрэлийн мэс засал </t>
  </si>
  <si>
    <t>G00-G99</t>
  </si>
  <si>
    <t xml:space="preserve">Нүдний алимны ба болрын эмгэг  </t>
  </si>
  <si>
    <t>H25-H29,H40-H45,H49-H50</t>
  </si>
  <si>
    <t xml:space="preserve">Нүдний томоохон үрэвсэлт өвчнүүд </t>
  </si>
  <si>
    <t>H15-H24, H30-H39</t>
  </si>
  <si>
    <t xml:space="preserve">Мэдрэлийн гаралтай нүдний эмгэг </t>
  </si>
  <si>
    <t>H46-H48,H51-H52,H55</t>
  </si>
  <si>
    <t xml:space="preserve">Нүдний бусад эмгэг </t>
  </si>
  <si>
    <t>H00-H14,H53-H54,H56-H59</t>
  </si>
  <si>
    <t xml:space="preserve">Нүдний мэс засал </t>
  </si>
  <si>
    <t>H00-H59</t>
  </si>
  <si>
    <t xml:space="preserve">Тэнцвэрийн үйлийн эмгэг ба дүлийрэл </t>
  </si>
  <si>
    <t>H69,H81-H91</t>
  </si>
  <si>
    <t xml:space="preserve">Чих хамар хоолойн үрэвсэлт өвчнүүд </t>
  </si>
  <si>
    <t>H60-H68,H70-H71,J04-J09</t>
  </si>
  <si>
    <t xml:space="preserve">Чих, хамар,ам ба хоолойн бусад онош </t>
  </si>
  <si>
    <t>H72-H80,H92-H95,J00-J09, j30-j39</t>
  </si>
  <si>
    <t xml:space="preserve">Чих, хамар хоолой, амьсгалын дээд замын мэс засал </t>
  </si>
  <si>
    <t>H60-H69,H70-H80,J00-J09</t>
  </si>
  <si>
    <t xml:space="preserve">Чих, хамар хоолой, сонсголын эрхтний бусад мэс засал </t>
  </si>
  <si>
    <t>H81-H91, J30-39</t>
  </si>
  <si>
    <t xml:space="preserve">Амьсгалын замын үрэвсэлт өвчнүүд </t>
  </si>
  <si>
    <t>J10-J11,J20-J29, J40-J42, J60-J68</t>
  </si>
  <si>
    <t xml:space="preserve">Хатгаа, уушгины үрэвсэл </t>
  </si>
  <si>
    <t>J12-J19,J69</t>
  </si>
  <si>
    <t>Багтраа, багтраат байдал, бронхиектази</t>
  </si>
  <si>
    <t>J45-J59</t>
  </si>
  <si>
    <t>Уушгины завсрын эдийн эмгэг, хэнхдэг идээрлэх</t>
  </si>
  <si>
    <t>J81-J89</t>
  </si>
  <si>
    <t xml:space="preserve">Эмфизема,пневмоторакс, нэвчээс ба бусад өвчин </t>
  </si>
  <si>
    <t>J43-J44,J70-J80,J90-J99</t>
  </si>
  <si>
    <t xml:space="preserve">Цээжний хөндийн мэс засал </t>
  </si>
  <si>
    <t>J44-J99</t>
  </si>
  <si>
    <t xml:space="preserve">Цээжин доторх болон дотор эрхтний гэмтэл бэртэл </t>
  </si>
  <si>
    <t>S26-S27, S36-S37</t>
  </si>
  <si>
    <t xml:space="preserve">Зүрхний шигдээс,ишеми, эмболизм, перикардит </t>
  </si>
  <si>
    <t>I21-I22,I24-I33, I52</t>
  </si>
  <si>
    <t xml:space="preserve">Зүрхний дутагдал, хүндрэлүүд </t>
  </si>
  <si>
    <t>I23,I46,I50-I51</t>
  </si>
  <si>
    <t xml:space="preserve">Вений судасны эмгэгүүд, тромбоз, тромбофлебит </t>
  </si>
  <si>
    <t>I80-I87</t>
  </si>
  <si>
    <t xml:space="preserve">Гол судас, артерийн судасны эмгэгүүд </t>
  </si>
  <si>
    <t>I71-I79</t>
  </si>
  <si>
    <t xml:space="preserve">Атеросклероз </t>
  </si>
  <si>
    <t>I70</t>
  </si>
  <si>
    <t xml:space="preserve">Даралт ихсэх өвчнүүд </t>
  </si>
  <si>
    <t>I10-I19</t>
  </si>
  <si>
    <t xml:space="preserve">Зүрхний хэрхт болон хавхлагын эмгэг </t>
  </si>
  <si>
    <t>O06-I09,I34-I39</t>
  </si>
  <si>
    <t xml:space="preserve">Зүрхний хэм алдагдал ба дамжуулалтын эмгэг </t>
  </si>
  <si>
    <t>I44-I45,I47-I49</t>
  </si>
  <si>
    <t xml:space="preserve">Цээжний бах цээжээр өвдөх </t>
  </si>
  <si>
    <t>I20</t>
  </si>
  <si>
    <t xml:space="preserve">Кардиомиопати, миокардит, хэрхт өвчин </t>
  </si>
  <si>
    <t>I00-I05,I40-I43</t>
  </si>
  <si>
    <t xml:space="preserve">Цусны эргэлтийн тогтолцооны бусад онош </t>
  </si>
  <si>
    <t>I88-I99</t>
  </si>
  <si>
    <t xml:space="preserve">Зүрхний мэс засал </t>
  </si>
  <si>
    <t>I00-I99</t>
  </si>
  <si>
    <t xml:space="preserve">Судасны мэс засал </t>
  </si>
  <si>
    <t xml:space="preserve">Шүд ба амны хөндийн өвчин </t>
  </si>
  <si>
    <t>K00-K19</t>
  </si>
  <si>
    <t xml:space="preserve">Эрүү нүүрний мэс засал </t>
  </si>
  <si>
    <t xml:space="preserve">Перитонит, гэсний эмгэг </t>
  </si>
  <si>
    <t>K65-K69</t>
  </si>
  <si>
    <t xml:space="preserve">Мухар олгойн эмгэг </t>
  </si>
  <si>
    <t>K35-K39</t>
  </si>
  <si>
    <t xml:space="preserve">Цочмог мухар олгойн мэс засал </t>
  </si>
  <si>
    <t xml:space="preserve">Цавь гуяныхаас ивэрхий </t>
  </si>
  <si>
    <t>K40-K41</t>
  </si>
  <si>
    <t xml:space="preserve">Бусад ивэрхий </t>
  </si>
  <si>
    <t>K42-K49</t>
  </si>
  <si>
    <t xml:space="preserve">Ивэрхийн мэс засал </t>
  </si>
  <si>
    <t>K40-K49</t>
  </si>
  <si>
    <t xml:space="preserve">Ходоод, гэдэсний шархлаа, үрэвсэл,цүлхэнт өвчнүүд </t>
  </si>
  <si>
    <t>K24-K30,K51,K57</t>
  </si>
  <si>
    <t xml:space="preserve">Ходоодны шархлааны мэс засал </t>
  </si>
  <si>
    <t xml:space="preserve">Улаанхоолойн эмгэг </t>
  </si>
  <si>
    <t>K20-K23</t>
  </si>
  <si>
    <t xml:space="preserve">Гэдэсний судасны болон бусад онош </t>
  </si>
  <si>
    <t>K55,K58-K59</t>
  </si>
  <si>
    <t xml:space="preserve">Гэдэс түгжрэх, бөглөрөх </t>
  </si>
  <si>
    <t>K56</t>
  </si>
  <si>
    <t xml:space="preserve">Халдварын бус ходоод гэдэсний үрэвсэлт өвчин </t>
  </si>
  <si>
    <t>K50,K52-K54</t>
  </si>
  <si>
    <t xml:space="preserve">Хоол шингээх тогтолцооны бусад өвчин </t>
  </si>
  <si>
    <t>K31-K34,K60-K64,K90-K93</t>
  </si>
  <si>
    <t xml:space="preserve">Нарийн бүдүүн гэдэсний мэс засал </t>
  </si>
  <si>
    <t>K31-K70,K87-K93</t>
  </si>
  <si>
    <t xml:space="preserve">Элэгний хордлого, хатуурал, дутагдал </t>
  </si>
  <si>
    <t>K70-K72,K74</t>
  </si>
  <si>
    <t xml:space="preserve">Нойр булчирхайн мэс засал </t>
  </si>
  <si>
    <t>K85-K86</t>
  </si>
  <si>
    <t xml:space="preserve">Элэг ба нойр булчирхайн мэс засал </t>
  </si>
  <si>
    <t>K70-K72,K74 K85-K86</t>
  </si>
  <si>
    <t xml:space="preserve">Элэгний архаг үрэвсэл ба бусад эмгэг </t>
  </si>
  <si>
    <t>K73,K75-K79</t>
  </si>
  <si>
    <t xml:space="preserve">Цөсний замын эмгэг </t>
  </si>
  <si>
    <t>K80-K84,K87-K89</t>
  </si>
  <si>
    <t xml:space="preserve">Цөсний замын мэс засал </t>
  </si>
  <si>
    <t xml:space="preserve">Хоол боловсруулах замын дурангийн мэс засал </t>
  </si>
  <si>
    <t>K00-K93</t>
  </si>
  <si>
    <t xml:space="preserve">Хоол боловсруулах замын бусад мэс засал </t>
  </si>
  <si>
    <t xml:space="preserve">Эд эрхтэн гэмтэн тайрагдах, нялцран бэртэх </t>
  </si>
  <si>
    <t>S07-S08,S17-S18,S28,S38,S47-S48,S57-S58,S67-S68,S77-S78,S87-S88,S97-S98,</t>
  </si>
  <si>
    <t xml:space="preserve">Нуруу,  үе мөчний ба бусад эд эрхтний гэмтэл бэртлийн үеийн мэс засал </t>
  </si>
  <si>
    <t>S00-S96, М00-М99</t>
  </si>
  <si>
    <t xml:space="preserve">Эд эрхтэн өнгөц бэртэх, ил шарх, мэдрэл, судас, шөрмөс бэртэх </t>
  </si>
  <si>
    <t>S00-S01,S04,S06, S10-S11,S14-S16,S20-S21,S24-S25,S30-S31,S34-S35,S40-S41,S44-S46,S50-S51,S54-S56,S60-S61,S64-S66,S70-S71,S74-S76,S80-S81,S84-S86,S90-S91,S95-S96,T00-T01</t>
  </si>
  <si>
    <t>Хугарал, мултрал, сунах, тулах</t>
  </si>
  <si>
    <t>S02-S03,S12-S13,S22-S23,S32-S33,S42-S43,S52-S53,S62-S63,S72-S73,S82-S83,S92-S93,T02-T03,T08,T10,T12</t>
  </si>
  <si>
    <t xml:space="preserve">Остеомиелит, яс сийрэгжих, зөөлрөх болон ясны бусад эмгэг </t>
  </si>
  <si>
    <t>M80-M90</t>
  </si>
  <si>
    <t xml:space="preserve">Эмийн эмчилгээ шаардсан нурууны эмгэг </t>
  </si>
  <si>
    <t>M40-M54</t>
  </si>
  <si>
    <t xml:space="preserve">Артрит, артопати,үе холбох эдийн бусад эмгэг </t>
  </si>
  <si>
    <t>M00-M39,M55-M79,M91-M99</t>
  </si>
  <si>
    <t>Бусад гэмтэл бэртэл ба түүний үлдэц</t>
  </si>
  <si>
    <t>S05,S09,S19,S29,S39,S49,S59,S69,S79,S89,S99,T06,T09,T11,T13,T14, Т90-Т98</t>
  </si>
  <si>
    <t>Өөр бүлэгт ангилаагүй бусад мэс засал</t>
  </si>
  <si>
    <t>D10-D48, Q00-Q99, T20-T35, T90-T98</t>
  </si>
  <si>
    <t>Арьсны идээт болон мөөгөнцөрт өвчнүүд</t>
  </si>
  <si>
    <t>L00-L02,L70,L71,B02,B035-B37, B86</t>
  </si>
  <si>
    <t xml:space="preserve">Арьсны цэврүүлэх өвчнүүд </t>
  </si>
  <si>
    <t>L10-L14</t>
  </si>
  <si>
    <t xml:space="preserve">Харшлын гаралтай арьсны өвчнүүд </t>
  </si>
  <si>
    <t>L20-L30,L40-L45,L50-L59,L80,L93-L94</t>
  </si>
  <si>
    <t xml:space="preserve">Арьсны дайврын өвчнүүд </t>
  </si>
  <si>
    <t>L05,L60-L68,L73-L75</t>
  </si>
  <si>
    <t xml:space="preserve">Арьсны бусад өвчнүүд </t>
  </si>
  <si>
    <t>L03-L04,L08,L72,L81-L99</t>
  </si>
  <si>
    <t xml:space="preserve">Чихрийн шижин,хоол тэжээлийн ба бодисын солилцооны эмгэг </t>
  </si>
  <si>
    <t>E00-E15,E40-E88</t>
  </si>
  <si>
    <t xml:space="preserve">Дотоод шүүрлийн бусад эмгэг </t>
  </si>
  <si>
    <t>E16-E39</t>
  </si>
  <si>
    <t xml:space="preserve">Бамбай булчирхайн мэс засал </t>
  </si>
  <si>
    <t>E00-E07</t>
  </si>
  <si>
    <t xml:space="preserve">Дотоод шүүрэл тэжээлийн ба бодисын солилцооны өвчнүүдийн мэс засал </t>
  </si>
  <si>
    <t>E10-E88</t>
  </si>
  <si>
    <t xml:space="preserve">Бөөрний дутмагшил </t>
  </si>
  <si>
    <t>N17-19</t>
  </si>
  <si>
    <t xml:space="preserve">Бөөр шээсний замын үрэвсэл, нефрит </t>
  </si>
  <si>
    <t>N00-N03,N10-N12,N30,N34</t>
  </si>
  <si>
    <t xml:space="preserve">Бөөрний мэс засал </t>
  </si>
  <si>
    <t>N00-N39</t>
  </si>
  <si>
    <t xml:space="preserve">Бөөр шээсний замын чулуу </t>
  </si>
  <si>
    <t>N20</t>
  </si>
  <si>
    <t xml:space="preserve">Бөөрний чулуу авах мэс засал </t>
  </si>
  <si>
    <t xml:space="preserve">Бөөр шээсний замын хам шинж, түүдгэнцрийн эмгэг </t>
  </si>
  <si>
    <t>N04-N09,N23-N25</t>
  </si>
  <si>
    <t xml:space="preserve">Бөөр шээсний замын бусад эмгэг </t>
  </si>
  <si>
    <t>N13-N16, N21-N22,N26-N29,N31-N33,N35-N39</t>
  </si>
  <si>
    <t xml:space="preserve">Шээс бэлгэсийн эрхний дурангийн мэс засал </t>
  </si>
  <si>
    <t>N00-N46</t>
  </si>
  <si>
    <t>Давсагны мэс засал</t>
  </si>
  <si>
    <t xml:space="preserve">Бөөр шээсний замын бусад мэс засал  </t>
  </si>
  <si>
    <t xml:space="preserve">Эрэгтэйн нөхөн үржихүйн эрхтний эмгэг </t>
  </si>
  <si>
    <t>N40-N59</t>
  </si>
  <si>
    <t xml:space="preserve">Түрүү булчирхайн мэс засал </t>
  </si>
  <si>
    <t xml:space="preserve">Эр бэлэг эрхтний бусад мэс засал </t>
  </si>
  <si>
    <t xml:space="preserve">Эмэгтэйн нөхөн үржихүйн эрхтний үрэвсэл </t>
  </si>
  <si>
    <t>N65-N74,N76-N80</t>
  </si>
  <si>
    <t xml:space="preserve">Эмэгтэйн нөхөн үржихүйн эрхтний  бусад үрэвсэл </t>
  </si>
  <si>
    <t>N75,N81-N99</t>
  </si>
  <si>
    <t xml:space="preserve">Бага аарцгийн хөндийн мэс засал </t>
  </si>
  <si>
    <t>N65-N99</t>
  </si>
  <si>
    <t>Эмэгтэйчүүдийн дурангийн мэс засал</t>
  </si>
  <si>
    <t>Эмэгтэйчүүдийн бусад  мэс засал</t>
  </si>
  <si>
    <t>N60-N99</t>
  </si>
  <si>
    <t xml:space="preserve">Хоргүй хавдар, ур </t>
  </si>
  <si>
    <t>D10-D48,N60-N64</t>
  </si>
  <si>
    <t xml:space="preserve">Цусны бүлэгнэлтийн эмгэг </t>
  </si>
  <si>
    <t>D65-D68</t>
  </si>
  <si>
    <t xml:space="preserve">Цус багадалтын эмгэгүүд </t>
  </si>
  <si>
    <t>D49-D64</t>
  </si>
  <si>
    <t xml:space="preserve">Цус ба цус төлжүүлэх эрхтний бусад эмгэг </t>
  </si>
  <si>
    <t>D69-D89</t>
  </si>
  <si>
    <t xml:space="preserve">Эмийн болон бусад хордлого, хорт нөлөө </t>
  </si>
  <si>
    <t>T36-T78</t>
  </si>
  <si>
    <t xml:space="preserve">Түлэгдэлт, хөлдөлт, осгох, оглорол,корризи </t>
  </si>
  <si>
    <t>T20-T35</t>
  </si>
  <si>
    <t xml:space="preserve">Эд эрхтэнд гадны биет орох, тодорхойгүй бэртлүүд </t>
  </si>
  <si>
    <t>T07,T15-T19</t>
  </si>
  <si>
    <t xml:space="preserve">Төрөлхийн гажиг, согогын хам шинжүүд </t>
  </si>
  <si>
    <t>Q00-Q99</t>
  </si>
  <si>
    <t xml:space="preserve">Эрүүл мэндийн байдалд нөлөөлөх бусад эмгэг </t>
  </si>
  <si>
    <t>R00-R99,</t>
  </si>
  <si>
    <t>Хэвтүүлэн эмчлэх тусламж, үйлчилгээний дүн</t>
  </si>
  <si>
    <t>Амбулаторийн тусламж, үйлчилгээ</t>
  </si>
  <si>
    <t xml:space="preserve">Мэс заслын бус чиглэлийн амбулаторийн үйлчилгээ </t>
  </si>
  <si>
    <t>D50-D89,E00-E90,I00-I69,I70-I82,I85-I99,J00-J99,K00-K34,K47-K79,K84-K93,L00-L99,N00-N39,Q00-Q99,R00-R99</t>
  </si>
  <si>
    <t xml:space="preserve">Мэс заслын чиглэлийн амбулаторийн үйлчилгээ </t>
  </si>
  <si>
    <t>H00-H95,M00-M99,S00-T98,D10-D49,N40-N99,K35-K46,K80-K83,I83-I84</t>
  </si>
  <si>
    <t>Амбулаторийн тусламж, үйлчилгээний дүн</t>
  </si>
  <si>
    <t>Оношлогоо шинжилгээ</t>
  </si>
  <si>
    <t>D10-D89,E00-E99,I00-I99,G00-G99,J00-J99,K00-K93,L00-L99,H00-H95,M00-M99,S00-T98,N00-N99,Q00-Q99,R00-R99,B02,B035-B037,B86;</t>
  </si>
  <si>
    <t>Уламжлалт эмчилгээ</t>
  </si>
  <si>
    <t>D10-D89,E00-E99,I00-I99,J00-J99,K00-K93,L00-L99,H00-H95,M00-M99,S00-T98,N00-N99,Q00-Q99,R00-R99</t>
  </si>
  <si>
    <t xml:space="preserve">Хөнгөвчлөх эмчилгээ, үйлчилгээ </t>
  </si>
  <si>
    <t>D10-D89,E00-E99,I00-I99,J00-J99,K00-K93,L00-L99,H00-H95,M00-M99,S00-T98,N00-N99,Q00-Q99,R00-R99,B02,B035-B037,B86</t>
  </si>
  <si>
    <t xml:space="preserve">Рашаан сувиллын үйлчилгээ </t>
  </si>
  <si>
    <t xml:space="preserve">Клиник сувиллын үйлчилгээ </t>
  </si>
  <si>
    <t>Удаан хугацааны нөхөн сэргээх эмчилгээ,үйлчилгээ / Архаг өвчинтэй болон хөгжлийн бэрхшээлтэй иргэдэд үзүүлэх нөхөн сэргээх үйлчилгээ /</t>
  </si>
  <si>
    <t>НИЙТ</t>
  </si>
  <si>
    <t>Хэвтүүлэн эмчлэх тусламж үйлчилгээ</t>
  </si>
  <si>
    <t>Өдрийн эмчилгээ</t>
  </si>
  <si>
    <t>Өртгийн жин</t>
  </si>
  <si>
    <t>Жич: 1. Даатгуулагчид үзүүлсэн тусламж үйлчилгээний тайланг Аймгийн эрүүл мэндийн газрууд нь байгууллага тус бүрээр гарган ирүүлэхийг анхаарах</t>
  </si>
  <si>
    <t>Гүйц</t>
  </si>
  <si>
    <t>Шинээр хэрэгжүүлэх арга хэмжээ</t>
  </si>
  <si>
    <t>Нийт</t>
  </si>
  <si>
    <t>50 мг/мл, 75 мг/3мл, 100 мг/2мл тун шилтэй</t>
  </si>
  <si>
    <t>Кодейнфосфат</t>
  </si>
  <si>
    <t>шахмал 30 мг</t>
  </si>
  <si>
    <t>30 мг+парацетамол 500 мг шахмал</t>
  </si>
  <si>
    <t>Левомепромазин</t>
  </si>
  <si>
    <t>шахмал 25 мг</t>
  </si>
  <si>
    <t xml:space="preserve">Инсулин тарилгын уусмал 40, 80, 100 ОУН/мл, 10 мл/фл </t>
  </si>
  <si>
    <t>Хэт богино хугацааны үйлдэлтэй инсулин</t>
  </si>
  <si>
    <t>Богино хугацааны үйлдэлтэй инсулин</t>
  </si>
  <si>
    <t>Дунд хугацааны үйлдэлтэй инсулин</t>
  </si>
  <si>
    <t>Урт хугацааны үйлдэлтэй инсулин</t>
  </si>
  <si>
    <t>Холимог инсулин</t>
  </si>
  <si>
    <t>Өнчин тархины шалтгаант өсөлтийн дааварын дутмагшил</t>
  </si>
  <si>
    <t>Соматропин</t>
  </si>
  <si>
    <t>үзгэн тариур 10мг/1.5 мл</t>
  </si>
  <si>
    <t>Гемофилий</t>
  </si>
  <si>
    <t>Гемофилийн эсрэг фактор</t>
  </si>
  <si>
    <t>Хуурай фактор VIII, IX-250 ОУН-3000 ОУН</t>
  </si>
  <si>
    <t>Такролимус</t>
  </si>
  <si>
    <t>капсул 0.5мг, 1мг, 5мг</t>
  </si>
  <si>
    <t xml:space="preserve">Тºðººñ ¿íý òºëáºðã¿é îëãîõ ýìèéí судалгаа </t>
  </si>
  <si>
    <t>Стандартаар байх орон тооны доод хязгаар</t>
  </si>
  <si>
    <t>Сургалт хурал зөвлөгөөний зардал (зөвхөн ЭМХТ-ийн хувьд)</t>
  </si>
  <si>
    <t>СУРГАЛТ, ХУРАЛ ЗӨВЛӨГӨӨНИЙ ЗАРДЛЫН ДҮН</t>
  </si>
  <si>
    <t>3 болон 5 жил тутамд олгох тэтгэмж авах хүмүүсийн мөнгөн тэтгэмжийн нийт зардал</t>
  </si>
  <si>
    <t>Хичээл, үйлдвэрлэлийн дадлага хийх зардал /сургалтын хөтөлбөр, хүний тоо, задаргаа тооцоо, хүрэх үр дүн/</t>
  </si>
  <si>
    <t>Мэргэжил дээшлүүлэх сургалтын нийт зардал /сургалтын хөтөлбөр, хүний тоо, задаргаа тооцоо, хүрэх үр дүн/</t>
  </si>
  <si>
    <t>Сургалт , семинар зохион байгуулах зардал /сургалтын хөтөлбөр, хүний тоо, задаргаа тооцоо, хүрэх үр дүн/</t>
  </si>
  <si>
    <t>Тээврийн хэрэгслийн даатгал /гэрээг хавсаргах/</t>
  </si>
  <si>
    <t>Жич: 1.Шинээр хэрэгжүүлэх арга хэмжээг үндсэн төсвөөс тусд нь салгаж 7 баганад төлөвлөх</t>
  </si>
  <si>
    <t>Зоонозын өвчин судлалын төв</t>
  </si>
  <si>
    <t>Рашаан сувилалын газар</t>
  </si>
  <si>
    <t>Сумын эрүүл мэндийн төв/ байгууллага тус бүрээр/</t>
  </si>
  <si>
    <t>Уламжлалт анагаах ухааны төв</t>
  </si>
  <si>
    <t>Сум эрүүл мэндийн төв/ байгууллага тус бүрээр/</t>
  </si>
  <si>
    <t>Сум дундын эмнэлэг/ байгууллага тус бүрээр/</t>
  </si>
  <si>
    <t>Хэвтэн эмчлүүлэгчийн 10 болон 15 хувийн төлбөр төлсөн хэсэг</t>
  </si>
  <si>
    <t>2. Хэвтүүлэн эмчлэх тусламж үйлчилгээний тайланг Иргэний эрүүл мэндийн даатгалын тухай хуулийн 12.2т заасанаар хувь хүнээс төлбөр төлсөн төлөөгүйг тусд нь салгаж тайлагнах</t>
  </si>
  <si>
    <t>3. Шинэ арга хэмжээнд үйл ажиллагаа өргөжүүлсэн болон өргөтгөл, шинэ барилага , тогтоол шийдвэрээр батлагдсан бусад арга хэмжээнүүдийг оруулна</t>
  </si>
  <si>
    <t xml:space="preserve">Овог нэр </t>
  </si>
  <si>
    <t>Мэргэжил</t>
  </si>
  <si>
    <t>Албан тушаалын зэрэглэл</t>
  </si>
  <si>
    <t>Одоо авч буй үндсэн цалин</t>
  </si>
  <si>
    <t>Олгох сар</t>
  </si>
  <si>
    <t>Нийт мөнгөн дүн</t>
  </si>
  <si>
    <t>Харьяа төв эмнэлэг, тусгай мэргэжлийн төв, нийслэлийн дүүрэг, төрөлжсөн эмнэлгүүд /байгууллага тус бүрээр/</t>
  </si>
  <si>
    <t xml:space="preserve">2. Зардал тус бүрийн Задрагаа тооцоо хавсаргах </t>
  </si>
  <si>
    <t>4. Бүх онуудын төсөв болон хүлээгдэж буй гүйцэтгэл, төлөвлөгөөг хүснэгтэнд бүрэн бөглөхийг анхаарах</t>
  </si>
  <si>
    <t>Нас баралт</t>
  </si>
  <si>
    <t>Түргэн тусламжийн дуудлага</t>
  </si>
  <si>
    <t>Алсын дуудлага</t>
  </si>
  <si>
    <t>Төрөлт</t>
  </si>
  <si>
    <t>дд</t>
  </si>
  <si>
    <t>Нэг бүрийн үнэ</t>
  </si>
  <si>
    <t>Төрөл</t>
  </si>
  <si>
    <t>Эмнэлгийн хэрэгсэл</t>
  </si>
  <si>
    <t>Эмнэлгийн хэрэгсэлийн зардал /тасаг нэгжээр задаргаа тооцоо/</t>
  </si>
  <si>
    <t>Урвалж бодис, оношлуурын зардал /задаргаа тооцоо/</t>
  </si>
  <si>
    <t>Цус цусан бүтээгдэхүүнтэй  холбоотой зардал /задаргаа тооцоо/</t>
  </si>
  <si>
    <t>Эм, тарианы зардал /тасаг нэгжээр задаргаа тооцоо/</t>
  </si>
  <si>
    <t>Байгууллагын эмийн зардлын гүйцэтгэл, төлөвлөгөө, төсөл</t>
  </si>
  <si>
    <t>Эм, тариа</t>
  </si>
  <si>
    <t>Эрүүл мэндийн байгууллагуудын өвчлөлийн үзүүлэлт</t>
  </si>
  <si>
    <t>Бүртгэгдсэн бүх өвчлөл</t>
  </si>
  <si>
    <t>Бүртгэгдсэн бүх халдварт өвчин</t>
  </si>
  <si>
    <t>Вируст гепатит</t>
  </si>
  <si>
    <t>Бэлгийн замын халдварт өвчнүүд</t>
  </si>
  <si>
    <t>Бусад халдварт өвчин</t>
  </si>
  <si>
    <t>Бүгд үзлэг</t>
  </si>
  <si>
    <t>Урьдчилан сэргийлэх үзлэг</t>
  </si>
  <si>
    <t>Халдварт өвчин</t>
  </si>
  <si>
    <t>Нийт дуудлага</t>
  </si>
  <si>
    <t>Үндсэн ажиллагсадын нийт орон тоо /хавсралт2/</t>
  </si>
  <si>
    <t>Аймгийн нэгдсэн эмнэлэг, хөдөөгийн нэгдсэн эмнэлэг, БОЭТ /байгууллага тус бүрээр/</t>
  </si>
  <si>
    <t>Хуулиар төлбөр төлөхгүй хэсэг</t>
  </si>
  <si>
    <t>Осол гэмтлийн дуудлага</t>
  </si>
  <si>
    <t>Даатгалаас санхүүжих</t>
  </si>
  <si>
    <t>Батлагдсан ор</t>
  </si>
  <si>
    <t>Тасаг, нэгжээр</t>
  </si>
  <si>
    <t>Санхүүжих эх үүсвэрээр</t>
  </si>
  <si>
    <t>5. Хүснэгтэнд зайлшгүй мөр, багана нэмэх шаардлага гарвал хамгийн доод талын мөрний доор тусад нь нэмж бичнэ</t>
  </si>
  <si>
    <t>2015 он</t>
  </si>
  <si>
    <t xml:space="preserve">2013 оны гүйцэтгэл, 2014 оны эхний хагас жилийн байдлаар даатгуулагчид үзүүлсэн тусламж, үйлчилгээний тайлан 
</t>
  </si>
  <si>
    <t>2013 гүйц</t>
  </si>
  <si>
    <t>2014 оны урьдчилсан үзүүлэлт</t>
  </si>
  <si>
    <t>2015 оны төлөвлөгөө</t>
  </si>
  <si>
    <t>Өрхийн эрүүл мэндийн төвүүдийн 2013 оны жилийн эцсийн статистик хүн амын тооны судалгаа</t>
  </si>
  <si>
    <t>Улсад ажилласан нийт жил</t>
  </si>
  <si>
    <t>ЭМТ хуулийн 29.5 заалтаар тэтгэмжид ємнє нь хамрагдаж байсан огноо</t>
  </si>
  <si>
    <r>
      <t xml:space="preserve">Одоо эрхэлж буй ажил </t>
    </r>
    <r>
      <rPr>
        <b/>
        <sz val="10"/>
        <color rgb="FFFF0000"/>
        <rFont val="Arial"/>
        <family val="2"/>
        <charset val="204"/>
      </rPr>
      <t>/байгууллага, албан тушаал/</t>
    </r>
  </si>
  <si>
    <t>Аймгууд</t>
  </si>
  <si>
    <t>Ашиглалтанд орох хугацаа</t>
  </si>
  <si>
    <t>Барилгын ажлын явцын хувь</t>
  </si>
  <si>
    <t>Давхарын тоо</t>
  </si>
  <si>
    <t>УРСГАЛ ЗАРДЛЫН ДЇН</t>
  </si>
  <si>
    <t xml:space="preserve">    Їндсэн цалин</t>
  </si>
  <si>
    <t xml:space="preserve">    Хоол, унаа</t>
  </si>
  <si>
    <t xml:space="preserve">    Үр дүнгийн урамшуулал</t>
  </si>
  <si>
    <t xml:space="preserve">    НДШ</t>
  </si>
  <si>
    <t xml:space="preserve">    Гэрэл цахилгаан</t>
  </si>
  <si>
    <t xml:space="preserve">    Тїлш, халаалт</t>
  </si>
  <si>
    <t xml:space="preserve">    Цэвэр, бохир ус</t>
  </si>
  <si>
    <t>Эд хогшил худалдан авах</t>
  </si>
  <si>
    <t>Нормын хувцас Зөөлөн эдлэл</t>
  </si>
  <si>
    <t>Хог хаягдал</t>
  </si>
  <si>
    <t>АЖИЛЛАГСАД БЇГД</t>
  </si>
  <si>
    <t xml:space="preserve">   Удирдах ажилтан</t>
  </si>
  <si>
    <t xml:space="preserve">   Гїйцэтгэх ажилтан</t>
  </si>
  <si>
    <t xml:space="preserve">   Їйлчлэх ажилтан</t>
  </si>
  <si>
    <t>2014-2015 онд Шинээр ашиглалтанд орох объектууд</t>
  </si>
  <si>
    <t>...... Аймаг</t>
  </si>
  <si>
    <t>S=....... м2</t>
  </si>
  <si>
    <t>Хїснэгт 4</t>
  </si>
  <si>
    <t>2013 оны гүйцэтгэл</t>
  </si>
  <si>
    <t>2014 оны ХБГ</t>
  </si>
  <si>
    <t>2015 оны төсөл</t>
  </si>
  <si>
    <t>Хїснэгт 5</t>
  </si>
  <si>
    <t>2014 оны 51 тоот тушаалаар нэмэгдсэн орны тоо</t>
  </si>
  <si>
    <t>2015 онд ажиллах нийт ор</t>
  </si>
  <si>
    <t>Хїснэгт 7</t>
  </si>
  <si>
    <t xml:space="preserve">0-5 нас </t>
  </si>
  <si>
    <t xml:space="preserve">6-15 нас </t>
  </si>
  <si>
    <t xml:space="preserve">        2. 2013 оны жилийн эцсийн статистик хүн амын тоо Үндэсний статистикийн хорооны 2013 оны жилийн эцсийн төвийн хүн амын тоотой таарч байхыг анхаарна уу. /тайлбар/</t>
  </si>
  <si>
    <t>Хїснэгт 8</t>
  </si>
  <si>
    <t>Эрүүл мэндийн тухай хуулийн 29 дүгээр зүйлийн 29.5 дах заалтын дагуу 2015 онд мөнгөн тэтгэмж авах хүмүүсийн судалгаа</t>
  </si>
  <si>
    <t>2013 он гүйц</t>
  </si>
  <si>
    <t>2014 он ХБГ</t>
  </si>
  <si>
    <t>2015 он төс</t>
  </si>
  <si>
    <t>Амбулаторийн эм</t>
  </si>
  <si>
    <t>Хэвтїїлэн эмчлэх</t>
  </si>
  <si>
    <t>Амбулаторийн бусад эм, хэрэгсэл</t>
  </si>
  <si>
    <t>2013 гїйц</t>
  </si>
  <si>
    <t>2015 тєл</t>
  </si>
  <si>
    <t>Дотор</t>
  </si>
  <si>
    <t>Мэдрэл</t>
  </si>
  <si>
    <t>Сэтгэц</t>
  </si>
  <si>
    <t>Хїїхэд</t>
  </si>
  <si>
    <t>Тєрєх</t>
  </si>
  <si>
    <t>Мэс засал</t>
  </si>
  <si>
    <t>.........</t>
  </si>
  <si>
    <t>Тасаг, нэгж</t>
  </si>
  <si>
    <t>д/д</t>
  </si>
  <si>
    <t xml:space="preserve"> Эмийн олон улсын буюу                                                     ерөнхий нэршил                                                                                                  / Тун хэмжээ /</t>
  </si>
  <si>
    <t>Эмийн                                                              хэлбэр</t>
  </si>
  <si>
    <t>Савлалтын                                                                                          хэмжээ</t>
  </si>
  <si>
    <t>Захиалсан               нийт дүн</t>
  </si>
  <si>
    <t>нийт үнэ</t>
  </si>
  <si>
    <t>Амоксациллин  0.5</t>
  </si>
  <si>
    <t>Ампициллин 1.0</t>
  </si>
  <si>
    <t xml:space="preserve">Бензил пенициллин 1.0 </t>
  </si>
  <si>
    <t xml:space="preserve">Бензатинбензилпенициллин 2.4 </t>
  </si>
  <si>
    <t xml:space="preserve">Прокайнбензилпенициллин 1.0 </t>
  </si>
  <si>
    <t>Оксациллин 1.0</t>
  </si>
  <si>
    <t>Амоксиклав  600 мг</t>
  </si>
  <si>
    <t>Амоксиклав  625 мг</t>
  </si>
  <si>
    <t>Цефатаксим / Клаферон / 1.0 /судсаар/</t>
  </si>
  <si>
    <t>Цефазолин 1,0</t>
  </si>
  <si>
    <t>Ципрофлоксацин 0.5</t>
  </si>
  <si>
    <t xml:space="preserve">цефтриаксон 1.0 </t>
  </si>
  <si>
    <t>Ципрофлоксацин 100.0</t>
  </si>
  <si>
    <t>Цефдазидим 1.0</t>
  </si>
  <si>
    <t>Цефуроксим  0.75</t>
  </si>
  <si>
    <t>Гроприносин 500 мг</t>
  </si>
  <si>
    <t>Ацекловер</t>
  </si>
  <si>
    <t>Ацекловер тос</t>
  </si>
  <si>
    <t>Виферон 150000 МЕ</t>
  </si>
  <si>
    <t>Гентамицин 80ед</t>
  </si>
  <si>
    <t>Цефтриаксон 1.0  /Терцеф /</t>
  </si>
  <si>
    <t>Офлаксацин 100</t>
  </si>
  <si>
    <t>Хлорамфеникол 0.5</t>
  </si>
  <si>
    <t>Эритромицин 0.25</t>
  </si>
  <si>
    <t>Доксициклин 0.1</t>
  </si>
  <si>
    <t>Кларитромицин 250</t>
  </si>
  <si>
    <t>БАГЦ №1 ........................</t>
  </si>
  <si>
    <t>БАГЦ №2 .....................................</t>
  </si>
  <si>
    <t>Байгууллага 1</t>
  </si>
  <si>
    <t>Байгууллага 2</t>
  </si>
  <si>
    <t>Байгууллага 3</t>
  </si>
  <si>
    <t>Байгууллага 4</t>
  </si>
  <si>
    <t>БАГЦ№3 ........................................</t>
  </si>
  <si>
    <t>2014 оны эм, эмнэлгийн хэрэгсэлийн тендерийн захиалга</t>
  </si>
  <si>
    <t>2015 онд тендерээр худалдан авах эм, эмнэлгийн хэрэгсэлийн тєлєвлєгєє</t>
  </si>
  <si>
    <t>Лабораторийн урвалж, оношлуур</t>
  </si>
  <si>
    <t>Оношлогооны тєв</t>
  </si>
  <si>
    <t>Ажилчдын тоо</t>
  </si>
  <si>
    <t>Талбайн хэмжээ</t>
  </si>
  <si>
    <t>Тусламж үйлчилгээний тоо</t>
  </si>
  <si>
    <t>ЖИШЭЭ</t>
  </si>
  <si>
    <t>В багананд 3-20р нүдэнд тухайн эрүүл мэндийн байгууллагад байдаг алба хэлтсүүдийг өөрчилж бичээд холбогдох мэдээллийг бөглөнө</t>
  </si>
  <si>
    <t>ТУСЛАХ ҮЙЛЧИЛГЭЭНИЙ ӨРТГИЙН ТӨВҮҮД</t>
  </si>
  <si>
    <t>-</t>
  </si>
  <si>
    <t>Захиргаа ба санхүү</t>
  </si>
  <si>
    <t>89.4 м2</t>
  </si>
  <si>
    <t>Аж ахуй хангамж</t>
  </si>
  <si>
    <t>Цэвэрлэгээ ба нийтлэг үйлчилгээ (харуул хамгаалалт, цэвэрлэгээ, хог хаягдал)</t>
  </si>
  <si>
    <t>НЭМЭЛТ ҮЙЛЧИЛГЭЭНИЙ ӨРТГИЙН ТӨВҮҮД</t>
  </si>
  <si>
    <t>Авто гараж</t>
  </si>
  <si>
    <t>Статистик дүн бүртгэл</t>
  </si>
  <si>
    <t>26.4 м2</t>
  </si>
  <si>
    <t>Инженер, засвар үйлчилгээ</t>
  </si>
  <si>
    <t>Лаборатори</t>
  </si>
  <si>
    <t>33.6 м2</t>
  </si>
  <si>
    <t>Эмнэлгийн тоног төхөөрөмжийн засвар үйлчилгээ</t>
  </si>
  <si>
    <t>Клиникийн лаборатори</t>
  </si>
  <si>
    <t>14.4 м2</t>
  </si>
  <si>
    <t>Барилга, ашиглалтын засвар үйлчилгээ</t>
  </si>
  <si>
    <t>ҮНДСЭН ҮЙЛЧИЛГЭЭНИЙ ӨРТГИЙН ТӨВҮҮД</t>
  </si>
  <si>
    <t>Угаалга</t>
  </si>
  <si>
    <t>СТАЦИОНАРЫН ТАСГУУД</t>
  </si>
  <si>
    <t>Сэхээн амьдруулах үйлчилгээ, эрчимт эмчилгээ</t>
  </si>
  <si>
    <t>28.2 м2</t>
  </si>
  <si>
    <t>Мэс заслын хэвтүүлэн эмчлэх үйлчилгээ</t>
  </si>
  <si>
    <t>Ерөнхий мэс засал</t>
  </si>
  <si>
    <t>54.3 м2</t>
  </si>
  <si>
    <t>Мэс засал тасаг 2</t>
  </si>
  <si>
    <t>Мэс засал тасаг 3</t>
  </si>
  <si>
    <t>Мэс заслын бус хэвтүүлэн эмчлэх үйлчилгээ</t>
  </si>
  <si>
    <t>106.9 м2</t>
  </si>
  <si>
    <t>Бөөр</t>
  </si>
  <si>
    <t>АМБУЛАТОРЫН КАБИНЕТ</t>
  </si>
  <si>
    <t>Олон нийтэд чиглэсэн эрүүл мэндийн үйлчилгээ</t>
  </si>
  <si>
    <t>В багананд 22-48 р нүдэнд тухайн эрүүл мэндийн байгууллага өөрсдийн бүтцийн дагуу өөрчилж бичээд холбогдох мэдээллийг бөглөнө</t>
  </si>
  <si>
    <t>19 м2</t>
  </si>
  <si>
    <t>Нүд</t>
  </si>
  <si>
    <t>12 м2</t>
  </si>
  <si>
    <t>11 м2</t>
  </si>
  <si>
    <t>Амбулаторийн яаралтай тусламжийн үйлчилгээ</t>
  </si>
  <si>
    <t>Биохимийн лаборатори</t>
  </si>
  <si>
    <t>Дархлал судлалын лаборатори</t>
  </si>
  <si>
    <t>Бусад 1</t>
  </si>
  <si>
    <t>Бактерологийн лаборатори</t>
  </si>
  <si>
    <t>Бусад 2</t>
  </si>
  <si>
    <t>Оношлогоо</t>
  </si>
  <si>
    <t>Рентген</t>
  </si>
  <si>
    <t>ЭХО</t>
  </si>
  <si>
    <t>Эндоскопи</t>
  </si>
  <si>
    <t>Зүрхний цахилгаан бичлэг</t>
  </si>
  <si>
    <t>Тархины цахилгаан бичлэг</t>
  </si>
  <si>
    <t>Эмийн сан</t>
  </si>
  <si>
    <t>Ариутгал</t>
  </si>
  <si>
    <t>Эмгэг анатоми</t>
  </si>
  <si>
    <t>Цусны станц</t>
  </si>
  <si>
    <t>Түргэн тусламж</t>
  </si>
  <si>
    <t>Гал тогоо</t>
  </si>
  <si>
    <t>Эмнэлгээс гадуур үзүүлдэг тусламж үйлчилгээ байдаг бол B50-B58 хооронд бичиж холбогдох  мэдээллийг бөглөнө</t>
  </si>
  <si>
    <t>Эмнэлгээс гадуур үзүүлэх төрөлжсөн мэргэжлийн тусламж үйлчилгээ</t>
  </si>
  <si>
    <t>Түргэн тусламжийн үйлчилгээ</t>
  </si>
  <si>
    <t>B60-с B97 багананд Тасаг гэсэн нэрийн оронд тухайн эрүүл мэндийн байгууллагад байдаг бүтцээр өөрчилж бичээд холбогдох мэдээллийг бөглөнө</t>
  </si>
  <si>
    <t>Мэс засал тасаг 1</t>
  </si>
  <si>
    <t>Мэс засал тасаг 4</t>
  </si>
  <si>
    <t>Мэс засал тасаг 5</t>
  </si>
  <si>
    <t>Мэс засал тасаг 6</t>
  </si>
  <si>
    <t>Мэс засал тасаг 7</t>
  </si>
  <si>
    <t>Мэс засал тасаг 8</t>
  </si>
  <si>
    <t>Мэс засал тасаг 9</t>
  </si>
  <si>
    <t>Тасаг 1</t>
  </si>
  <si>
    <t>Тасаг 2</t>
  </si>
  <si>
    <t>Тасаг 3</t>
  </si>
  <si>
    <t>Тасаг 4</t>
  </si>
  <si>
    <t>Тасаг 5</t>
  </si>
  <si>
    <t>Тасаг 6</t>
  </si>
  <si>
    <t>Тасаг 7</t>
  </si>
  <si>
    <t>Тасаг 8</t>
  </si>
  <si>
    <t>Тасаг 9</t>
  </si>
  <si>
    <t>Тасаг 10</t>
  </si>
  <si>
    <t>Тасаг 11</t>
  </si>
  <si>
    <t>Тасаг 12</t>
  </si>
  <si>
    <t>Тасаг 13</t>
  </si>
  <si>
    <t>Тасаг 14</t>
  </si>
  <si>
    <t>Тасаг 15</t>
  </si>
  <si>
    <t>Тасаг 16</t>
  </si>
  <si>
    <t>Тасаг 17</t>
  </si>
  <si>
    <t>Тасаг 18</t>
  </si>
  <si>
    <t>Тасаг 19</t>
  </si>
  <si>
    <t>Тасаг 20</t>
  </si>
  <si>
    <t>Тасаг 21</t>
  </si>
  <si>
    <t>Тасаг 22</t>
  </si>
  <si>
    <t>Тасаг 23</t>
  </si>
  <si>
    <t>Тасаг 24</t>
  </si>
  <si>
    <t>Тасаг 25</t>
  </si>
  <si>
    <t>Тасаг 26</t>
  </si>
  <si>
    <t>B100-с B127 багананд Кабинет гэсэн нэрийн оронд тухайн эрүүл мэндийн байгууллагад байдаг бүтцээр өөрчилж бичээд холбогдох мэдээллийг бөглөнө</t>
  </si>
  <si>
    <t>Кабинет 1</t>
  </si>
  <si>
    <t>Кабинет 2</t>
  </si>
  <si>
    <t>Кабинет 3</t>
  </si>
  <si>
    <t>Кабинет 4</t>
  </si>
  <si>
    <t>Кабинет 5</t>
  </si>
  <si>
    <t>Кабинет 6</t>
  </si>
  <si>
    <t>Кабинет 7</t>
  </si>
  <si>
    <t>Кабинет 8</t>
  </si>
  <si>
    <t>Кабинет 9</t>
  </si>
  <si>
    <t>Кабинет 10</t>
  </si>
  <si>
    <t>Кабинет 11</t>
  </si>
  <si>
    <t>Кабинет 12</t>
  </si>
  <si>
    <t>Кабинет 13</t>
  </si>
  <si>
    <t>Кабинет 14</t>
  </si>
  <si>
    <t>Кабинет 15</t>
  </si>
  <si>
    <t>Кабинет 16</t>
  </si>
  <si>
    <t>Кабинет 17</t>
  </si>
  <si>
    <t>Кабинет 18</t>
  </si>
  <si>
    <t>Кабинет 19</t>
  </si>
  <si>
    <t>Кабинет 20</t>
  </si>
  <si>
    <t>Кабинет 21</t>
  </si>
  <si>
    <t>Кабинет 22</t>
  </si>
  <si>
    <t>Кабинет 23</t>
  </si>
  <si>
    <t>Кабинет 24</t>
  </si>
  <si>
    <t>Кабинет 25</t>
  </si>
  <si>
    <t>Кабинет 26</t>
  </si>
  <si>
    <t>Кабинет 27</t>
  </si>
  <si>
    <t>Кабинет 28</t>
  </si>
  <si>
    <t>Хэрэв өөр ангилагдаагүй тусламж үйлчилгээний төрөл үйл ажиллагаа явуулдаг бол "бусад" оронд өөрчилж бичээд холбогдох мэдээллийг бөглөнө</t>
  </si>
  <si>
    <t>Бусад 3</t>
  </si>
  <si>
    <t>Бусад 4</t>
  </si>
  <si>
    <t>Бусад 5</t>
  </si>
  <si>
    <t>Бусад 6</t>
  </si>
  <si>
    <t>Бусад 7</t>
  </si>
  <si>
    <t>Бусад 8</t>
  </si>
  <si>
    <t>Бусад 9</t>
  </si>
  <si>
    <t>Бусад 10</t>
  </si>
  <si>
    <t>ICD</t>
  </si>
  <si>
    <t>Тохиолдлын тоо 2011</t>
  </si>
  <si>
    <t>Тохиолдлын тоо 2012</t>
  </si>
  <si>
    <t>Тохиолдлын тоо 2013</t>
  </si>
  <si>
    <t>Жишээ нь</t>
  </si>
  <si>
    <t>Тохиолдлын тоо</t>
  </si>
  <si>
    <t>Мэдрэлийн тасаг</t>
  </si>
  <si>
    <t>I67</t>
  </si>
  <si>
    <t>i10</t>
  </si>
  <si>
    <t>Элэг нойр булчирхайн тасаг</t>
  </si>
  <si>
    <t>k74</t>
  </si>
  <si>
    <t>k81</t>
  </si>
  <si>
    <t>Бөөрний тасаг</t>
  </si>
  <si>
    <t>N11</t>
  </si>
  <si>
    <t>N10</t>
  </si>
  <si>
    <t>ОНОШЛОГОО, ШИНЖИЛГЭЭ (нэр төрөл бүрээр)</t>
  </si>
  <si>
    <t>2013 он</t>
  </si>
  <si>
    <t xml:space="preserve">            3. Төлбөртэй тусламж, үйлчилгээний орлого (2015 оны зарцуулах саналыг хавсаргах)</t>
  </si>
  <si>
    <t>6.Нийт зардлын дүнг мянган төгрөгөөр, задаргаа үзүүлэлтүүд (тариф, орны тоо  г.м) -ийг төгрөгөөр буюу ямар нэгэн нарийвчлалгүй бичнэ</t>
  </si>
  <si>
    <t>Хїснэгт-7</t>
  </si>
  <si>
    <t>Тєр даах эм /Задаргаа хавсралтаар/-Хїснэгт-7</t>
  </si>
  <si>
    <t>Хїснэгт-11</t>
  </si>
  <si>
    <t>Хїснэгт-12</t>
  </si>
  <si>
    <t>Өрх, сум, сум дунд, тосгоны Эрүүл мэндийн төвд ажиллаж байгаа жил</t>
  </si>
  <si>
    <t>2014 хагас жил</t>
  </si>
  <si>
    <t>Амбулаторийн үзлэг</t>
  </si>
  <si>
    <t>Хїснэгт-13</t>
  </si>
  <si>
    <r>
      <t>Барилгын зориулалт</t>
    </r>
    <r>
      <rPr>
        <sz val="8"/>
        <color rgb="FFFF0000"/>
        <rFont val="Arial"/>
        <family val="2"/>
        <charset val="204"/>
      </rPr>
      <t xml:space="preserve"> /...... ортой халдвартын эмнэлэг, ..... ортой өргөтгөл, ...... ортой төрөх эмнэлэг г.м/</t>
    </r>
  </si>
  <si>
    <t>V=....... М3 /тэнхлэгийн хэмжээсээр авсан эзлэхүүн/</t>
  </si>
  <si>
    <t>Тайлбар: Энэхүү мэдээлийг төсвийн төсөл боловсруулахад холбогдох тасаг кабинетийн тухайн жил үзүүлсэн тусламж үйлчилгээний гүйцэтгэлд суурилах учраас А баганан дахь ангилалыг өөрийн байгууллагын ангилалд оруулж өөрчлөөд зааврын дагуу хийж гүйцэтгэнэ үү</t>
  </si>
  <si>
    <t>Хүснэгт-15</t>
  </si>
  <si>
    <t>Хүснэгт-14</t>
  </si>
  <si>
    <t>Хүснэгт-16</t>
  </si>
  <si>
    <t>Хүснэгт-17</t>
  </si>
  <si>
    <t>1. Тухайн байгууллага өөрийн эмийн тендерийн захиалга, худалдан авалтын багцын ангилалаар гаргаж ирүүлэх</t>
  </si>
  <si>
    <t xml:space="preserve">            2. Нэмэлт тусламж, үйлчилгээний орлого (2015 оны зарцуулах саналыг хавсаргах)</t>
  </si>
  <si>
    <t>Тохиолдлы тоо  2012</t>
  </si>
  <si>
    <t>2015 онд олгох огноо</t>
  </si>
  <si>
    <t>. . . . . . . . . . . . . АЙМГИЙН ХӨРӨНГӨ ОРУУЛАЛТЫН СУДАЛГАА</t>
  </si>
  <si>
    <t>мянган төгрөг</t>
  </si>
  <si>
    <t>Сумдын нэрс</t>
  </si>
  <si>
    <t>Хүн
 амын 
тоо</t>
  </si>
  <si>
    <t xml:space="preserve">Барилга байгууламжийн </t>
  </si>
  <si>
    <t>Барилга байгууламж, их засварын гүйцэтгэл</t>
  </si>
  <si>
    <t>Төлөвлөгөө</t>
  </si>
  <si>
    <t>орны тоо</t>
  </si>
  <si>
    <t xml:space="preserve"> ашиглалтанд 
орсон он</t>
  </si>
  <si>
    <t>2016 он</t>
  </si>
  <si>
    <t>2017 он</t>
  </si>
  <si>
    <t>шинэ</t>
  </si>
  <si>
    <t>өргөтгөсөн</t>
  </si>
  <si>
    <t>Их засвар</t>
  </si>
  <si>
    <t>Шинээр барих</t>
  </si>
  <si>
    <t>....</t>
  </si>
  <si>
    <t>СУДАЛГАА ГАРГАСАН:</t>
  </si>
  <si>
    <t>Тайлбар:</t>
  </si>
  <si>
    <t>1.Шинээр баригдах болон өргөтгөлийн барилга байгууламжид бүрдүүлсэн байх бичиг баримт</t>
  </si>
  <si>
    <t>Газар ашиглах, эзэмших гэрээ</t>
  </si>
  <si>
    <t>Газар олгосон захирамж</t>
  </si>
  <si>
    <t xml:space="preserve">Техникийн нөхцөл 4 төрөл: Үүнд </t>
  </si>
  <si>
    <t>а</t>
  </si>
  <si>
    <t>Дулаан</t>
  </si>
  <si>
    <t>б</t>
  </si>
  <si>
    <t>Цахилгаан</t>
  </si>
  <si>
    <t>в</t>
  </si>
  <si>
    <t>Цэвэр бохир ус</t>
  </si>
  <si>
    <t>г</t>
  </si>
  <si>
    <t>Холбоо</t>
  </si>
  <si>
    <t>Хөрсний инженер геологийн дүгнэлт</t>
  </si>
  <si>
    <t>Зураг төсөв боловсруулах даалгавар</t>
  </si>
  <si>
    <t xml:space="preserve">Мэргэжлийн хяналт болон Онцгой байдлын газрын  дүгнэлт </t>
  </si>
  <si>
    <t xml:space="preserve">Магадлалын дүгнэлт гаргуулж баталгаажсан зураг, төсөвтэй байх </t>
  </si>
  <si>
    <t>Нэг маягийн зураг төсвөөр шийдвэрлүүлэх бол инженерийн шугам сүлжээний гадна холболтын зураг хийлгэсэн байх</t>
  </si>
  <si>
    <t>Аймагтаа эрэмбэлсэн байх</t>
  </si>
  <si>
    <t xml:space="preserve">2.Их засвар </t>
  </si>
  <si>
    <t xml:space="preserve">Мэргэжлийн хяналтын дүгнэлт </t>
  </si>
  <si>
    <t xml:space="preserve">Баталгаажуулсан зураг, төсөв </t>
  </si>
  <si>
    <r>
      <t xml:space="preserve">Дээрх судалгааг цаасан хэлбэрээр болон excel file-д хийсэн судалгааг subject-нд аймгийн нэрээ бичиж   </t>
    </r>
    <r>
      <rPr>
        <b/>
        <sz val="9"/>
        <color theme="1"/>
        <rFont val="Arial"/>
        <family val="2"/>
      </rPr>
      <t xml:space="preserve">bolormaa_ya@moh.mn        ybolormaa@yahoo.com.au </t>
    </r>
    <r>
      <rPr>
        <sz val="9"/>
        <color theme="1"/>
        <rFont val="Arial"/>
        <family val="2"/>
      </rPr>
      <t xml:space="preserve"> хаягаар ирүүлнэ үү</t>
    </r>
  </si>
  <si>
    <t>Хүснэгт-18</t>
  </si>
  <si>
    <t>Оношлогоо, шинжилгээ хийлгэсэн хүний тоо</t>
  </si>
  <si>
    <t xml:space="preserve">Байгууллагын нэр: </t>
  </si>
  <si>
    <t xml:space="preserve">Тоног төхөөрөмжийн нэр </t>
  </si>
  <si>
    <t xml:space="preserve">Тоо ширхэг </t>
  </si>
  <si>
    <t xml:space="preserve">Нэгж үнэ </t>
  </si>
  <si>
    <t>Нийт үнэ</t>
  </si>
  <si>
    <t xml:space="preserve">Судалгаа гаргасан: </t>
  </si>
  <si>
    <t xml:space="preserve">Огноо: </t>
  </si>
  <si>
    <t>Хүснэгт 19</t>
  </si>
  <si>
    <t xml:space="preserve">2015 онд шаардлагатай эмнэлгийн тоног төхөөрөмжийн хугацаатай сэлбэг хэрэгслийн жагсаалт </t>
  </si>
  <si>
    <t>Тоног төхөөрөмжийн нэр</t>
  </si>
  <si>
    <t>Марк, төрөл</t>
  </si>
  <si>
    <t xml:space="preserve">Сэлбэг, хэрэгслийн нэр </t>
  </si>
  <si>
    <t>Сэлбэг солих хугацаа</t>
  </si>
  <si>
    <t xml:space="preserve">жишээ нь: 
Наркозын аппарат </t>
  </si>
  <si>
    <t>......</t>
  </si>
  <si>
    <t xml:space="preserve">Хүчилтөрөгчийн сенсор </t>
  </si>
  <si>
    <t>6 сар тутам</t>
  </si>
  <si>
    <t>.......</t>
  </si>
  <si>
    <t xml:space="preserve">Өртөг өндөртэй тоног төхөөрөмжийн сэлбэг хэрэгслүүд, баталгаат засвар үйлчилгээний зардлын жагсаалт </t>
  </si>
  <si>
    <t>Тоног төхөөрөмжийн нэр, төрөл</t>
  </si>
  <si>
    <t>Засвар үйлчилгээний нэр</t>
  </si>
  <si>
    <t>Засвар үйлчилгээний хугацаа</t>
  </si>
  <si>
    <t>MRI</t>
  </si>
  <si>
    <t>CT</t>
  </si>
  <si>
    <t xml:space="preserve">Ангиографийн аппарат </t>
  </si>
  <si>
    <t>Туяа эмчилгээний аппарат гэх мэт</t>
  </si>
  <si>
    <t>Зөвхөн Ерөхий сайдын багцаас хөрөнгө оруулалтаар байгуулагдсан оношилгооны төвийн зардлыг тусгана</t>
  </si>
  <si>
    <t>Тухайн байгууллагын хуучин лабораторийн зардал</t>
  </si>
  <si>
    <t>Зөвхөн 5 настай хүүхдийн тоо</t>
  </si>
  <si>
    <t>Хэвтүүлэн эмчлэх тасгуудын 2011-2013 оны статистик тоо /оношоор/</t>
  </si>
  <si>
    <t>Амбулаторийн үзлэгийн 2011-2013 оны статистик тоо /кабинетаар/</t>
  </si>
  <si>
    <t>2015 онд нэн шаардлагатай эмнэлгийн тоног төхөөрөмжийн судалгаа</t>
  </si>
  <si>
    <t>Олгосог тушаалын дугаар</t>
  </si>
  <si>
    <t xml:space="preserve">Эрүүл мэндийн байгууллагуудын 2013 оны жилийн эцсийн болон 2014 оны эхний хагас жилийн статистик үзүүлэлтүүд </t>
  </si>
  <si>
    <t xml:space="preserve">   </t>
  </si>
  <si>
    <t>Маягт хэвлэх зардал</t>
  </si>
  <si>
    <t>Мэдээлэл сурталчилгааны зардал</t>
  </si>
  <si>
    <t>Гадаад томилолтын зардал</t>
  </si>
  <si>
    <t>Нарийн мэргэжлийн эмчийн үзлэгт хамрагдах</t>
  </si>
  <si>
    <t>ДҮН</t>
  </si>
  <si>
    <r>
      <t>Үндсэн цалин</t>
    </r>
    <r>
      <rPr>
        <sz val="10"/>
        <color rgb="FFFF0000"/>
        <rFont val="Arial"/>
        <family val="2"/>
      </rPr>
      <t xml:space="preserve"> /задаргаа хавсралтаар/</t>
    </r>
  </si>
  <si>
    <r>
      <t>Гэрээт ажлын цалин</t>
    </r>
    <r>
      <rPr>
        <sz val="10"/>
        <color rgb="FFFF0000"/>
        <rFont val="Arial"/>
        <family val="2"/>
      </rPr>
      <t xml:space="preserve"> /задаргаа хавсралтаар/</t>
    </r>
  </si>
  <si>
    <t xml:space="preserve">Нийт </t>
  </si>
  <si>
    <t xml:space="preserve">Мэдээлэл технологийн зардал </t>
  </si>
  <si>
    <t xml:space="preserve">Түргэн тусламжийн үндэсний сүлжээ хөтөлбөрийг хэрэгжүүлэх </t>
  </si>
  <si>
    <t>Судалгааны ажлын зардал</t>
  </si>
  <si>
    <t xml:space="preserve">Боловсруулсан:                   </t>
  </si>
  <si>
    <t>Захирал                                          Ч.Бат-Эрдэнэ</t>
  </si>
  <si>
    <t>Эдийн засагч                               Б.Доржмягмар</t>
  </si>
  <si>
    <t>Хүснэгт 1</t>
  </si>
  <si>
    <t>Эрүүл мэндийн хөгжлийн төвийн 2015 оны төсвийн төлөвлөгөөний төсөл</t>
  </si>
  <si>
    <t xml:space="preserve">                Цалин, хөлс болон нэмэгдэл урамшил</t>
  </si>
  <si>
    <t>Ажил олгогчоос нийгмийн даатгалд төлөх шимтгэл</t>
  </si>
  <si>
    <t xml:space="preserve">                   Бичиг хэрэг</t>
  </si>
  <si>
    <t>Маягтын зардал</t>
  </si>
  <si>
    <t xml:space="preserve">                   Гэрэл цахилгаан</t>
  </si>
  <si>
    <t xml:space="preserve">       Үүнээс: барилга шинээр өргөтгөл хийгдсэн болон ашиглалтад орсонтой холбоотой</t>
  </si>
  <si>
    <t>Задгайгаар төлөх цахилгаанын зардал (задаргааг хавсаргах)</t>
  </si>
  <si>
    <t xml:space="preserve">                   Түлш, халаалт</t>
  </si>
  <si>
    <t>Сүүлийн 3 жилийн дунджаар тоолуурын заалтын гүйлт</t>
  </si>
  <si>
    <t>Нэг кило калорийн үнэ</t>
  </si>
  <si>
    <t>Халаалтын хугацаанд төлөх нийт зардал гүйлтээр</t>
  </si>
  <si>
    <t>Сүүлийн 3 жилийн дунджаар халааж байгаа нийт талбай,  (куб метр)</t>
  </si>
  <si>
    <t>Халаалтын хугацаанд төлөх нийт зардал талбайгаар</t>
  </si>
  <si>
    <t>Сүүлийн 3 жилийн дунджаар  бүх зууханд зарцуулах нүүрсний хэмжээ (тн)</t>
  </si>
  <si>
    <t>Сүүлийн 3 жилийн дунджаар бүх зууханд зарцуулах мод (куб метр)</t>
  </si>
  <si>
    <t>Сүүлийн 3 жилийн дунджаар хэрэглээний халуун усны хэмжээ</t>
  </si>
  <si>
    <t>Хэрэглээний халуун усны нэгжийн үнэ</t>
  </si>
  <si>
    <t>Хэрэглээний халуун усны нийт зардал</t>
  </si>
  <si>
    <t xml:space="preserve">                   Тээвэр (шатахуун)</t>
  </si>
  <si>
    <t>Тослох материалын нэгжийн дундаж үнэ</t>
  </si>
  <si>
    <t xml:space="preserve">                   Шуудан, холбоо</t>
  </si>
  <si>
    <t>Албан бичгийн тоо</t>
  </si>
  <si>
    <t xml:space="preserve">                   Цэвэр, бохир ус</t>
  </si>
  <si>
    <t xml:space="preserve">                   Дотоод албан томилолт</t>
  </si>
  <si>
    <t>Онгоцоор:</t>
  </si>
  <si>
    <t>Вагоноор:</t>
  </si>
  <si>
    <t>Машинаар:</t>
  </si>
  <si>
    <t xml:space="preserve">                   Ном, хэвлэл авах</t>
  </si>
  <si>
    <t xml:space="preserve">                   Эд хогшил худалдан авах</t>
  </si>
  <si>
    <t>Хөдөлмөр хамгааллын хэрэглэл</t>
  </si>
  <si>
    <t xml:space="preserve">                   Нормын хувцас, зөөлөн эдлэл</t>
  </si>
  <si>
    <t xml:space="preserve">                   Хоол</t>
  </si>
  <si>
    <t xml:space="preserve">Донорын хоолны зардал(задаргаа тооцоогоор) </t>
  </si>
  <si>
    <t xml:space="preserve">                   Эм (2013 онд тендерээр худалдаж авсан эмийн зардлыг эм, эмнэлгийн хэрэгсэл, урвалж бодис, оношлуурын мөнгөн дүнгээр салгасан тооцоог хавсаргах)</t>
  </si>
  <si>
    <t xml:space="preserve">Дархлаажуулалтын зардал (ЭМГ-ын хувьд хэрэв байдаг бол задаргаа тооцоогоор) </t>
  </si>
  <si>
    <t xml:space="preserve">                   Урсгал засвар</t>
  </si>
  <si>
    <t xml:space="preserve">                   Биеийн тамирын уралдаан, тэмцээн</t>
  </si>
  <si>
    <t xml:space="preserve">                   Байрны түрээсийн хөлс</t>
  </si>
  <si>
    <t xml:space="preserve">                   Хөтөлбөр болон  төслийн дотоод урсгал заpдал </t>
  </si>
  <si>
    <t>Нэг иргэнд ноогдох зардал</t>
  </si>
  <si>
    <t xml:space="preserve">Нийт хүн амын статистик тоо </t>
  </si>
  <si>
    <t xml:space="preserve"> Төрийн өмнөөс гүйцэтгүүлсэн ажил үйлчилгээний хөлс (2013-2014 оны гэрээг хавсаргах)</t>
  </si>
  <si>
    <t>Интернэт олгож байгаа байгууллагын нэр</t>
  </si>
  <si>
    <t>Интернэтийн сарын суурь хураамж</t>
  </si>
  <si>
    <t xml:space="preserve">Интернэтийн жилийн суурь хураамж </t>
  </si>
  <si>
    <t xml:space="preserve">Интернэтийн сарын дундаж зардал </t>
  </si>
  <si>
    <r>
      <t xml:space="preserve">Аудит, баталгаажуулалт зэрэглэл тогтоох үйлчилгээний хөлс (гадаад)-аудитын зардал </t>
    </r>
    <r>
      <rPr>
        <sz val="10"/>
        <color rgb="FFFF0000"/>
        <rFont val="Arial"/>
        <family val="2"/>
      </rPr>
      <t xml:space="preserve"> /гэрээ, тариф/</t>
    </r>
  </si>
  <si>
    <t>Аудит, зэрэглэл тогтоох үйлчилгээний хөлс (дотоод)-Магадлан итгэмжлэлийн зардал</t>
  </si>
  <si>
    <t>Банк, санхүүгийн байгууллагын үйлчилгээний хураамж</t>
  </si>
  <si>
    <t xml:space="preserve">                   Нэг удаагийн тэтгэмж, урамшуулал</t>
  </si>
  <si>
    <t>Газрын хэмжээ</t>
  </si>
  <si>
    <t>Нэг га-ын төлбөр</t>
  </si>
  <si>
    <t>Газрын төлбөр</t>
  </si>
</sst>
</file>

<file path=xl/styles.xml><?xml version="1.0" encoding="utf-8"?>
<styleSheet xmlns="http://schemas.openxmlformats.org/spreadsheetml/2006/main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"/>
    <numFmt numFmtId="167" formatCode="0.0"/>
    <numFmt numFmtId="168" formatCode="_(* #,##0_);_(* \(#,##0\);_(* &quot;-&quot;??_);_(@_)"/>
    <numFmt numFmtId="169" formatCode="_(* #,##0.0_);_(* \(#,##0.0\);_(* &quot;-&quot;??_);_(@_)"/>
    <numFmt numFmtId="170" formatCode="_-* #,##0.00_₮_-;\-* #,##0.00_₮_-;_-* &quot;-&quot;??_₮_-;_-@_-"/>
    <numFmt numFmtId="171" formatCode="_-* #,##0.00_-;\-* #,##0.00_-;_-* &quot;-&quot;??_-;_-@_-"/>
    <numFmt numFmtId="172" formatCode="_-* #,##0.0_-;\-* #,##0.0_-;_-* &quot;-&quot;??_-;_-@_-"/>
  </numFmts>
  <fonts count="57">
    <font>
      <sz val="10"/>
      <name val="Arial Mon"/>
      <family val="2"/>
    </font>
    <font>
      <sz val="11"/>
      <color theme="1"/>
      <name val="Calibri"/>
      <family val="2"/>
      <scheme val="minor"/>
    </font>
    <font>
      <sz val="10"/>
      <name val="Arial Mon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 Mon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  <charset val="204"/>
    </font>
    <font>
      <sz val="10"/>
      <color theme="1"/>
      <name val="Arial Narrow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sz val="8"/>
      <color rgb="FFFF0000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10"/>
      <color rgb="FF00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 Mon"/>
      <family val="2"/>
      <charset val="204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1"/>
      <name val="Arial"/>
      <family val="2"/>
    </font>
    <font>
      <sz val="11"/>
      <name val="MS Mincho Western"/>
    </font>
    <font>
      <sz val="11"/>
      <name val="Calibri"/>
      <family val="2"/>
    </font>
    <font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8DB4E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8638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5" fillId="0" borderId="0"/>
    <xf numFmtId="0" fontId="8" fillId="0" borderId="0"/>
    <xf numFmtId="165" fontId="2" fillId="0" borderId="0" applyFont="0" applyFill="0" applyBorder="0" applyAlignment="0" applyProtection="0"/>
    <xf numFmtId="0" fontId="11" fillId="0" borderId="0"/>
    <xf numFmtId="0" fontId="12" fillId="0" borderId="0"/>
    <xf numFmtId="0" fontId="1" fillId="0" borderId="0"/>
    <xf numFmtId="165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0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8">
    <xf numFmtId="0" fontId="0" fillId="0" borderId="0" xfId="0"/>
    <xf numFmtId="0" fontId="15" fillId="0" borderId="1" xfId="0" applyFont="1" applyBorder="1"/>
    <xf numFmtId="0" fontId="15" fillId="3" borderId="1" xfId="0" applyFont="1" applyFill="1" applyBorder="1"/>
    <xf numFmtId="0" fontId="11" fillId="2" borderId="1" xfId="0" applyFont="1" applyFill="1" applyBorder="1"/>
    <xf numFmtId="169" fontId="11" fillId="2" borderId="1" xfId="1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69" fontId="16" fillId="0" borderId="2" xfId="1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9" fillId="0" borderId="0" xfId="5" applyFont="1" applyFill="1" applyBorder="1" applyAlignment="1">
      <alignment vertical="center"/>
    </xf>
    <xf numFmtId="0" fontId="11" fillId="0" borderId="3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6" fillId="0" borderId="0" xfId="0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0" fontId="16" fillId="0" borderId="0" xfId="5" applyFont="1" applyFill="1" applyAlignment="1">
      <alignment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5" applyFont="1" applyFill="1" applyAlignment="1">
      <alignment vertical="center" wrapText="1"/>
    </xf>
    <xf numFmtId="0" fontId="11" fillId="3" borderId="0" xfId="0" applyFont="1" applyFill="1"/>
    <xf numFmtId="0" fontId="16" fillId="0" borderId="0" xfId="0" applyFont="1"/>
    <xf numFmtId="0" fontId="21" fillId="0" borderId="0" xfId="0" applyFont="1"/>
    <xf numFmtId="0" fontId="21" fillId="0" borderId="0" xfId="0" applyFont="1" applyAlignment="1">
      <alignment vertical="top" wrapText="1"/>
    </xf>
    <xf numFmtId="0" fontId="21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11" fillId="0" borderId="0" xfId="0" applyNumberFormat="1" applyFont="1" applyAlignment="1">
      <alignment horizontal="right" vertical="center"/>
    </xf>
    <xf numFmtId="0" fontId="23" fillId="0" borderId="0" xfId="9" applyFont="1" applyAlignment="1">
      <alignment horizontal="center"/>
    </xf>
    <xf numFmtId="0" fontId="23" fillId="0" borderId="0" xfId="9" applyFont="1"/>
    <xf numFmtId="3" fontId="23" fillId="0" borderId="0" xfId="9" applyNumberFormat="1" applyFont="1" applyAlignment="1">
      <alignment horizontal="left"/>
    </xf>
    <xf numFmtId="0" fontId="11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1" fillId="9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3" xfId="0" applyFont="1" applyBorder="1"/>
    <xf numFmtId="0" fontId="16" fillId="0" borderId="11" xfId="0" applyFont="1" applyBorder="1"/>
    <xf numFmtId="0" fontId="11" fillId="0" borderId="2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2" xfId="0" applyFont="1" applyBorder="1"/>
    <xf numFmtId="0" fontId="11" fillId="0" borderId="2" xfId="0" applyFont="1" applyBorder="1"/>
    <xf numFmtId="0" fontId="16" fillId="0" borderId="22" xfId="0" applyFont="1" applyBorder="1"/>
    <xf numFmtId="0" fontId="11" fillId="0" borderId="3" xfId="0" applyFont="1" applyBorder="1" applyAlignment="1">
      <alignment wrapText="1"/>
    </xf>
    <xf numFmtId="0" fontId="11" fillId="0" borderId="14" xfId="0" applyFont="1" applyBorder="1"/>
    <xf numFmtId="0" fontId="11" fillId="0" borderId="15" xfId="0" applyFont="1" applyBorder="1"/>
    <xf numFmtId="0" fontId="16" fillId="0" borderId="16" xfId="0" applyFont="1" applyBorder="1"/>
    <xf numFmtId="0" fontId="11" fillId="0" borderId="16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6" fillId="0" borderId="0" xfId="0" applyFont="1" applyBorder="1"/>
    <xf numFmtId="0" fontId="24" fillId="0" borderId="0" xfId="0" applyFont="1"/>
    <xf numFmtId="0" fontId="24" fillId="0" borderId="0" xfId="0" applyFont="1" applyFill="1"/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168" fontId="25" fillId="2" borderId="1" xfId="1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right"/>
    </xf>
    <xf numFmtId="0" fontId="24" fillId="3" borderId="1" xfId="0" applyFont="1" applyFill="1" applyBorder="1" applyAlignment="1">
      <alignment horizontal="right" vertical="center" wrapText="1"/>
    </xf>
    <xf numFmtId="0" fontId="27" fillId="5" borderId="1" xfId="0" applyFont="1" applyFill="1" applyBorder="1" applyAlignment="1">
      <alignment horizontal="center" vertical="center" wrapText="1"/>
    </xf>
    <xf numFmtId="168" fontId="25" fillId="0" borderId="1" xfId="1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8" fontId="16" fillId="0" borderId="1" xfId="1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16" fillId="0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5" fillId="0" borderId="1" xfId="5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168" fontId="16" fillId="0" borderId="1" xfId="0" applyNumberFormat="1" applyFont="1" applyFill="1" applyBorder="1"/>
    <xf numFmtId="0" fontId="25" fillId="8" borderId="1" xfId="0" applyFont="1" applyFill="1" applyBorder="1" applyAlignment="1">
      <alignment horizontal="center" vertical="center"/>
    </xf>
    <xf numFmtId="168" fontId="16" fillId="8" borderId="1" xfId="10" applyNumberFormat="1" applyFont="1" applyFill="1" applyBorder="1" applyAlignment="1">
      <alignment horizontal="center" vertical="center" wrapText="1"/>
    </xf>
    <xf numFmtId="168" fontId="16" fillId="8" borderId="1" xfId="0" applyNumberFormat="1" applyFont="1" applyFill="1" applyBorder="1"/>
    <xf numFmtId="0" fontId="30" fillId="0" borderId="0" xfId="0" applyFont="1" applyAlignment="1"/>
    <xf numFmtId="0" fontId="31" fillId="0" borderId="0" xfId="0" applyFont="1" applyAlignment="1"/>
    <xf numFmtId="0" fontId="15" fillId="0" borderId="0" xfId="0" applyFont="1"/>
    <xf numFmtId="0" fontId="31" fillId="3" borderId="0" xfId="0" applyFont="1" applyFill="1" applyBorder="1" applyAlignment="1"/>
    <xf numFmtId="0" fontId="15" fillId="3" borderId="0" xfId="0" applyFont="1" applyFill="1"/>
    <xf numFmtId="0" fontId="31" fillId="0" borderId="0" xfId="0" applyFont="1" applyBorder="1" applyAlignment="1"/>
    <xf numFmtId="0" fontId="15" fillId="0" borderId="1" xfId="0" applyFont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0" fontId="33" fillId="2" borderId="1" xfId="0" applyFont="1" applyFill="1" applyBorder="1"/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wrapText="1"/>
    </xf>
    <xf numFmtId="0" fontId="3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right" wrapText="1"/>
    </xf>
    <xf numFmtId="0" fontId="34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23" fillId="5" borderId="1" xfId="0" applyFont="1" applyFill="1" applyBorder="1" applyAlignment="1">
      <alignment horizontal="right" wrapText="1"/>
    </xf>
    <xf numFmtId="0" fontId="34" fillId="0" borderId="1" xfId="0" applyFont="1" applyBorder="1" applyAlignment="1">
      <alignment horizontal="right" wrapText="1"/>
    </xf>
    <xf numFmtId="0" fontId="22" fillId="0" borderId="1" xfId="0" applyFont="1" applyBorder="1"/>
    <xf numFmtId="0" fontId="23" fillId="0" borderId="1" xfId="0" applyFont="1" applyBorder="1"/>
    <xf numFmtId="0" fontId="23" fillId="5" borderId="1" xfId="0" applyFont="1" applyFill="1" applyBorder="1"/>
    <xf numFmtId="0" fontId="20" fillId="0" borderId="0" xfId="13" applyNumberFormat="1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24" fillId="0" borderId="0" xfId="13" applyNumberFormat="1" applyFont="1" applyAlignment="1">
      <alignment horizontal="right" wrapTex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vertical="center"/>
    </xf>
    <xf numFmtId="0" fontId="15" fillId="0" borderId="1" xfId="0" applyFont="1" applyFill="1" applyBorder="1"/>
    <xf numFmtId="9" fontId="15" fillId="0" borderId="1" xfId="0" applyNumberFormat="1" applyFont="1" applyFill="1" applyBorder="1"/>
    <xf numFmtId="0" fontId="33" fillId="0" borderId="1" xfId="5" applyFont="1" applyBorder="1"/>
    <xf numFmtId="169" fontId="33" fillId="0" borderId="1" xfId="10" applyNumberFormat="1" applyFont="1" applyFill="1" applyBorder="1"/>
    <xf numFmtId="0" fontId="33" fillId="0" borderId="0" xfId="0" applyFont="1"/>
    <xf numFmtId="0" fontId="15" fillId="0" borderId="1" xfId="5" applyFont="1" applyBorder="1"/>
    <xf numFmtId="169" fontId="15" fillId="0" borderId="1" xfId="10" applyNumberFormat="1" applyFont="1" applyFill="1" applyBorder="1"/>
    <xf numFmtId="0" fontId="15" fillId="3" borderId="1" xfId="5" applyFont="1" applyFill="1" applyBorder="1"/>
    <xf numFmtId="169" fontId="15" fillId="3" borderId="1" xfId="10" applyNumberFormat="1" applyFont="1" applyFill="1" applyBorder="1"/>
    <xf numFmtId="0" fontId="15" fillId="0" borderId="0" xfId="0" applyFont="1" applyFill="1"/>
    <xf numFmtId="0" fontId="11" fillId="0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16" fillId="0" borderId="0" xfId="0" applyFont="1"/>
    <xf numFmtId="0" fontId="11" fillId="2" borderId="2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0" borderId="18" xfId="0" applyFont="1" applyBorder="1"/>
    <xf numFmtId="0" fontId="11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3" fillId="5" borderId="0" xfId="0" applyFont="1" applyFill="1"/>
    <xf numFmtId="0" fontId="3" fillId="3" borderId="0" xfId="0" applyFont="1" applyFill="1"/>
    <xf numFmtId="0" fontId="3" fillId="5" borderId="0" xfId="0" applyFont="1" applyFill="1" applyAlignment="1">
      <alignment horizontal="center"/>
    </xf>
    <xf numFmtId="3" fontId="3" fillId="5" borderId="0" xfId="0" applyNumberFormat="1" applyFont="1" applyFill="1"/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3" fontId="3" fillId="3" borderId="0" xfId="0" applyNumberFormat="1" applyFont="1" applyFill="1"/>
    <xf numFmtId="0" fontId="3" fillId="5" borderId="1" xfId="0" applyFont="1" applyFill="1" applyBorder="1" applyAlignment="1">
      <alignment wrapText="1"/>
    </xf>
    <xf numFmtId="0" fontId="3" fillId="3" borderId="0" xfId="0" applyFont="1" applyFill="1" applyBorder="1"/>
    <xf numFmtId="0" fontId="36" fillId="3" borderId="1" xfId="0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 vertical="center" wrapText="1"/>
    </xf>
    <xf numFmtId="3" fontId="7" fillId="5" borderId="0" xfId="0" applyNumberFormat="1" applyFont="1" applyFill="1" applyBorder="1"/>
    <xf numFmtId="3" fontId="3" fillId="5" borderId="1" xfId="0" applyNumberFormat="1" applyFont="1" applyFill="1" applyBorder="1"/>
    <xf numFmtId="0" fontId="3" fillId="0" borderId="1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7" fillId="5" borderId="1" xfId="0" applyNumberFormat="1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5" borderId="1" xfId="0" applyNumberFormat="1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wrapText="1"/>
    </xf>
    <xf numFmtId="0" fontId="35" fillId="0" borderId="1" xfId="0" applyFont="1" applyBorder="1"/>
    <xf numFmtId="0" fontId="3" fillId="0" borderId="1" xfId="0" applyFont="1" applyBorder="1" applyAlignment="1">
      <alignment wrapText="1"/>
    </xf>
    <xf numFmtId="0" fontId="30" fillId="5" borderId="0" xfId="0" applyFont="1" applyFill="1"/>
    <xf numFmtId="0" fontId="11" fillId="3" borderId="1" xfId="0" applyFont="1" applyFill="1" applyBorder="1" applyAlignment="1">
      <alignment vertical="center" wrapText="1"/>
    </xf>
    <xf numFmtId="0" fontId="11" fillId="0" borderId="0" xfId="0" applyFont="1" applyAlignment="1"/>
    <xf numFmtId="166" fontId="11" fillId="0" borderId="0" xfId="0" applyNumberFormat="1" applyFont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/>
    </xf>
    <xf numFmtId="0" fontId="38" fillId="12" borderId="1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center" vertical="top" wrapText="1"/>
    </xf>
    <xf numFmtId="0" fontId="38" fillId="13" borderId="27" xfId="0" applyFont="1" applyFill="1" applyBorder="1" applyAlignment="1">
      <alignment horizontal="center" vertical="center" wrapText="1"/>
    </xf>
    <xf numFmtId="0" fontId="38" fillId="13" borderId="1" xfId="0" applyFont="1" applyFill="1" applyBorder="1" applyAlignment="1">
      <alignment horizontal="center" vertical="top" wrapText="1"/>
    </xf>
    <xf numFmtId="0" fontId="39" fillId="0" borderId="4" xfId="0" applyFont="1" applyFill="1" applyBorder="1" applyAlignment="1">
      <alignment vertical="top"/>
    </xf>
    <xf numFmtId="0" fontId="4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9" fillId="13" borderId="4" xfId="0" applyFont="1" applyFill="1" applyBorder="1" applyAlignment="1">
      <alignment vertical="top"/>
    </xf>
    <xf numFmtId="0" fontId="40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36" fillId="0" borderId="4" xfId="0" applyFont="1" applyFill="1" applyBorder="1" applyAlignment="1">
      <alignment horizontal="right"/>
    </xf>
    <xf numFmtId="0" fontId="40" fillId="0" borderId="1" xfId="0" applyFont="1" applyBorder="1"/>
    <xf numFmtId="0" fontId="0" fillId="0" borderId="1" xfId="0" applyBorder="1"/>
    <xf numFmtId="0" fontId="0" fillId="0" borderId="0" xfId="0" applyBorder="1"/>
    <xf numFmtId="0" fontId="36" fillId="13" borderId="4" xfId="0" applyFont="1" applyFill="1" applyBorder="1" applyAlignment="1">
      <alignment horizontal="right"/>
    </xf>
    <xf numFmtId="0" fontId="40" fillId="13" borderId="1" xfId="0" applyFont="1" applyFill="1" applyBorder="1"/>
    <xf numFmtId="0" fontId="0" fillId="13" borderId="1" xfId="0" applyFill="1" applyBorder="1"/>
    <xf numFmtId="0" fontId="41" fillId="13" borderId="4" xfId="0" applyFont="1" applyFill="1" applyBorder="1" applyAlignment="1">
      <alignment horizontal="left" vertical="top" indent="9"/>
    </xf>
    <xf numFmtId="0" fontId="36" fillId="13" borderId="4" xfId="0" applyFont="1" applyFill="1" applyBorder="1" applyAlignment="1">
      <alignment horizontal="right" vertical="top"/>
    </xf>
    <xf numFmtId="0" fontId="41" fillId="13" borderId="4" xfId="0" applyFont="1" applyFill="1" applyBorder="1" applyAlignment="1">
      <alignment horizontal="left" vertical="top" indent="8"/>
    </xf>
    <xf numFmtId="0" fontId="40" fillId="13" borderId="1" xfId="0" applyFont="1" applyFill="1" applyBorder="1" applyAlignment="1">
      <alignment horizontal="center"/>
    </xf>
    <xf numFmtId="0" fontId="0" fillId="11" borderId="34" xfId="0" applyFill="1" applyBorder="1"/>
    <xf numFmtId="0" fontId="41" fillId="0" borderId="4" xfId="0" applyFont="1" applyFill="1" applyBorder="1" applyAlignment="1">
      <alignment horizontal="left" vertical="top" indent="9"/>
    </xf>
    <xf numFmtId="0" fontId="36" fillId="14" borderId="4" xfId="0" applyFont="1" applyFill="1" applyBorder="1" applyAlignment="1">
      <alignment horizontal="right" vertical="top"/>
    </xf>
    <xf numFmtId="0" fontId="0" fillId="11" borderId="28" xfId="0" applyFill="1" applyBorder="1"/>
    <xf numFmtId="0" fontId="0" fillId="11" borderId="30" xfId="0" applyFill="1" applyBorder="1"/>
    <xf numFmtId="0" fontId="41" fillId="0" borderId="4" xfId="0" applyFont="1" applyFill="1" applyBorder="1" applyAlignment="1">
      <alignment horizontal="left" vertical="top" indent="8"/>
    </xf>
    <xf numFmtId="0" fontId="39" fillId="0" borderId="6" xfId="0" applyFont="1" applyFill="1" applyBorder="1" applyAlignment="1">
      <alignment vertical="top"/>
    </xf>
    <xf numFmtId="0" fontId="37" fillId="0" borderId="1" xfId="0" applyFont="1" applyBorder="1" applyAlignment="1">
      <alignment horizontal="center"/>
    </xf>
    <xf numFmtId="0" fontId="39" fillId="13" borderId="1" xfId="0" applyFont="1" applyFill="1" applyBorder="1" applyAlignment="1">
      <alignment vertical="top"/>
    </xf>
    <xf numFmtId="0" fontId="37" fillId="13" borderId="1" xfId="0" applyFont="1" applyFill="1" applyBorder="1" applyAlignment="1">
      <alignment horizontal="center"/>
    </xf>
    <xf numFmtId="0" fontId="41" fillId="0" borderId="6" xfId="0" applyFont="1" applyFill="1" applyBorder="1" applyAlignment="1">
      <alignment horizontal="left" vertical="top" indent="9"/>
    </xf>
    <xf numFmtId="0" fontId="42" fillId="13" borderId="1" xfId="0" applyFont="1" applyFill="1" applyBorder="1" applyAlignment="1">
      <alignment horizontal="left" vertical="top" indent="9"/>
    </xf>
    <xf numFmtId="0" fontId="37" fillId="13" borderId="1" xfId="0" applyFont="1" applyFill="1" applyBorder="1"/>
    <xf numFmtId="0" fontId="39" fillId="14" borderId="6" xfId="0" applyFont="1" applyFill="1" applyBorder="1" applyAlignment="1">
      <alignment horizontal="left" vertical="top" indent="3"/>
    </xf>
    <xf numFmtId="0" fontId="39" fillId="13" borderId="1" xfId="0" applyFont="1" applyFill="1" applyBorder="1" applyAlignment="1">
      <alignment horizontal="left" vertical="top" indent="3"/>
    </xf>
    <xf numFmtId="0" fontId="37" fillId="13" borderId="1" xfId="0" applyFont="1" applyFill="1" applyBorder="1" applyAlignment="1">
      <alignment horizontal="center" vertical="center"/>
    </xf>
    <xf numFmtId="0" fontId="36" fillId="14" borderId="6" xfId="0" applyFont="1" applyFill="1" applyBorder="1" applyAlignment="1">
      <alignment horizontal="right" vertical="top"/>
    </xf>
    <xf numFmtId="0" fontId="39" fillId="13" borderId="1" xfId="0" applyFont="1" applyFill="1" applyBorder="1" applyAlignment="1">
      <alignment horizontal="right" vertical="top"/>
    </xf>
    <xf numFmtId="0" fontId="43" fillId="0" borderId="1" xfId="0" applyFont="1" applyBorder="1" applyAlignment="1">
      <alignment horizontal="center" vertical="center"/>
    </xf>
    <xf numFmtId="0" fontId="37" fillId="0" borderId="1" xfId="0" applyFont="1" applyBorder="1"/>
    <xf numFmtId="0" fontId="16" fillId="0" borderId="0" xfId="0" applyFont="1" applyAlignment="1">
      <alignment horizontal="left"/>
    </xf>
    <xf numFmtId="0" fontId="3" fillId="5" borderId="0" xfId="0" applyFont="1" applyFill="1" applyAlignment="1">
      <alignment horizontal="center"/>
    </xf>
    <xf numFmtId="0" fontId="15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6" fillId="0" borderId="2" xfId="0" applyFont="1" applyBorder="1" applyAlignment="1">
      <alignment horizontal="center" vertical="center" wrapText="1"/>
    </xf>
    <xf numFmtId="0" fontId="44" fillId="0" borderId="0" xfId="0" applyFont="1"/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/>
    </xf>
    <xf numFmtId="0" fontId="44" fillId="0" borderId="1" xfId="0" applyFont="1" applyBorder="1"/>
    <xf numFmtId="0" fontId="44" fillId="0" borderId="3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5" fillId="0" borderId="0" xfId="0" applyFont="1"/>
    <xf numFmtId="0" fontId="44" fillId="0" borderId="0" xfId="0" applyFont="1" applyAlignment="1">
      <alignment horizontal="right"/>
    </xf>
    <xf numFmtId="0" fontId="47" fillId="0" borderId="0" xfId="0" applyFont="1" applyAlignment="1"/>
    <xf numFmtId="0" fontId="47" fillId="0" borderId="0" xfId="0" applyFont="1"/>
    <xf numFmtId="0" fontId="47" fillId="0" borderId="0" xfId="0" applyFont="1" applyAlignment="1">
      <alignment horizontal="center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/>
    </xf>
    <xf numFmtId="0" fontId="47" fillId="0" borderId="1" xfId="0" applyFont="1" applyBorder="1"/>
    <xf numFmtId="0" fontId="47" fillId="0" borderId="0" xfId="0" applyFont="1" applyAlignment="1">
      <alignment horizontal="left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 wrapText="1"/>
    </xf>
    <xf numFmtId="0" fontId="11" fillId="7" borderId="1" xfId="0" applyFont="1" applyFill="1" applyBorder="1"/>
    <xf numFmtId="0" fontId="16" fillId="0" borderId="0" xfId="0" applyFont="1"/>
    <xf numFmtId="0" fontId="3" fillId="0" borderId="0" xfId="0" applyNumberFormat="1" applyFont="1" applyAlignment="1">
      <alignment horizontal="center"/>
    </xf>
    <xf numFmtId="0" fontId="3" fillId="0" borderId="0" xfId="0" applyFont="1"/>
    <xf numFmtId="0" fontId="7" fillId="0" borderId="0" xfId="0" applyFont="1"/>
    <xf numFmtId="0" fontId="54" fillId="0" borderId="0" xfId="0" applyFont="1"/>
    <xf numFmtId="0" fontId="54" fillId="0" borderId="0" xfId="0" applyFont="1" applyAlignment="1">
      <alignment wrapText="1"/>
    </xf>
    <xf numFmtId="0" fontId="55" fillId="0" borderId="0" xfId="0" applyFont="1"/>
    <xf numFmtId="0" fontId="54" fillId="0" borderId="0" xfId="0" applyFont="1" applyAlignment="1">
      <alignment vertical="top" wrapText="1"/>
    </xf>
    <xf numFmtId="0" fontId="53" fillId="0" borderId="0" xfId="0" applyFont="1"/>
    <xf numFmtId="0" fontId="3" fillId="0" borderId="0" xfId="0" applyFont="1" applyAlignment="1">
      <alignment vertical="top" wrapText="1"/>
    </xf>
    <xf numFmtId="0" fontId="3" fillId="5" borderId="41" xfId="0" applyFont="1" applyFill="1" applyBorder="1" applyAlignment="1">
      <alignment horizontal="center" wrapText="1"/>
    </xf>
    <xf numFmtId="0" fontId="3" fillId="5" borderId="42" xfId="0" applyFont="1" applyFill="1" applyBorder="1" applyAlignment="1">
      <alignment horizontal="center" wrapText="1"/>
    </xf>
    <xf numFmtId="0" fontId="3" fillId="5" borderId="36" xfId="0" applyFont="1" applyFill="1" applyBorder="1" applyAlignment="1">
      <alignment horizontal="center" wrapText="1"/>
    </xf>
    <xf numFmtId="0" fontId="3" fillId="5" borderId="37" xfId="0" applyFont="1" applyFill="1" applyBorder="1" applyAlignment="1">
      <alignment horizontal="center" wrapText="1"/>
    </xf>
    <xf numFmtId="0" fontId="3" fillId="16" borderId="34" xfId="0" applyFont="1" applyFill="1" applyBorder="1" applyAlignment="1">
      <alignment horizontal="center" textRotation="90" wrapText="1"/>
    </xf>
    <xf numFmtId="0" fontId="3" fillId="16" borderId="38" xfId="0" applyFont="1" applyFill="1" applyBorder="1" applyAlignment="1">
      <alignment horizontal="center" wrapText="1"/>
    </xf>
    <xf numFmtId="0" fontId="3" fillId="16" borderId="37" xfId="0" applyFont="1" applyFill="1" applyBorder="1" applyAlignment="1">
      <alignment horizontal="center" wrapText="1"/>
    </xf>
    <xf numFmtId="0" fontId="3" fillId="5" borderId="38" xfId="0" applyFont="1" applyFill="1" applyBorder="1" applyAlignment="1">
      <alignment horizontal="center" wrapText="1"/>
    </xf>
    <xf numFmtId="0" fontId="3" fillId="16" borderId="30" xfId="0" applyFont="1" applyFill="1" applyBorder="1" applyAlignment="1">
      <alignment horizontal="center" wrapText="1"/>
    </xf>
    <xf numFmtId="0" fontId="3" fillId="17" borderId="30" xfId="0" applyFont="1" applyFill="1" applyBorder="1" applyAlignment="1">
      <alignment horizontal="center"/>
    </xf>
    <xf numFmtId="0" fontId="3" fillId="17" borderId="37" xfId="0" applyFont="1" applyFill="1" applyBorder="1" applyAlignment="1">
      <alignment horizontal="center"/>
    </xf>
    <xf numFmtId="0" fontId="50" fillId="17" borderId="37" xfId="0" applyFont="1" applyFill="1" applyBorder="1" applyAlignment="1">
      <alignment wrapText="1"/>
    </xf>
    <xf numFmtId="0" fontId="3" fillId="5" borderId="37" xfId="0" applyFont="1" applyFill="1" applyBorder="1"/>
    <xf numFmtId="0" fontId="3" fillId="5" borderId="41" xfId="0" applyFont="1" applyFill="1" applyBorder="1"/>
    <xf numFmtId="0" fontId="3" fillId="5" borderId="42" xfId="0" applyFont="1" applyFill="1" applyBorder="1"/>
    <xf numFmtId="0" fontId="3" fillId="17" borderId="30" xfId="0" applyFont="1" applyFill="1" applyBorder="1" applyAlignment="1">
      <alignment vertical="top" wrapText="1"/>
    </xf>
    <xf numFmtId="0" fontId="3" fillId="0" borderId="3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49" fillId="0" borderId="37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37" xfId="0" applyFont="1" applyBorder="1" applyAlignment="1">
      <alignment wrapText="1"/>
    </xf>
    <xf numFmtId="0" fontId="3" fillId="5" borderId="30" xfId="0" applyFont="1" applyFill="1" applyBorder="1"/>
    <xf numFmtId="0" fontId="3" fillId="5" borderId="38" xfId="0" applyFont="1" applyFill="1" applyBorder="1"/>
    <xf numFmtId="0" fontId="49" fillId="5" borderId="37" xfId="0" applyFont="1" applyFill="1" applyBorder="1"/>
    <xf numFmtId="0" fontId="49" fillId="0" borderId="37" xfId="0" applyFont="1" applyBorder="1"/>
    <xf numFmtId="0" fontId="3" fillId="5" borderId="30" xfId="0" applyFont="1" applyFill="1" applyBorder="1" applyAlignment="1">
      <alignment horizontal="center"/>
    </xf>
    <xf numFmtId="0" fontId="7" fillId="5" borderId="37" xfId="0" applyFont="1" applyFill="1" applyBorder="1"/>
    <xf numFmtId="0" fontId="7" fillId="5" borderId="41" xfId="0" applyFont="1" applyFill="1" applyBorder="1"/>
    <xf numFmtId="0" fontId="7" fillId="5" borderId="42" xfId="0" applyFont="1" applyFill="1" applyBorder="1"/>
    <xf numFmtId="0" fontId="3" fillId="5" borderId="30" xfId="0" applyFont="1" applyFill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7" fillId="0" borderId="37" xfId="0" applyFont="1" applyBorder="1" applyAlignment="1">
      <alignment wrapText="1"/>
    </xf>
    <xf numFmtId="0" fontId="49" fillId="0" borderId="37" xfId="0" applyFont="1" applyBorder="1" applyAlignment="1">
      <alignment vertical="top" wrapText="1"/>
    </xf>
    <xf numFmtId="0" fontId="3" fillId="0" borderId="37" xfId="0" applyFont="1" applyBorder="1"/>
    <xf numFmtId="0" fontId="49" fillId="5" borderId="30" xfId="0" applyFont="1" applyFill="1" applyBorder="1" applyAlignment="1">
      <alignment horizontal="center"/>
    </xf>
    <xf numFmtId="0" fontId="49" fillId="5" borderId="37" xfId="0" applyFont="1" applyFill="1" applyBorder="1" applyAlignment="1">
      <alignment horizontal="center"/>
    </xf>
    <xf numFmtId="0" fontId="49" fillId="5" borderId="37" xfId="0" applyFont="1" applyFill="1" applyBorder="1" applyAlignment="1">
      <alignment wrapText="1"/>
    </xf>
    <xf numFmtId="0" fontId="51" fillId="5" borderId="37" xfId="0" applyFont="1" applyFill="1" applyBorder="1" applyAlignment="1">
      <alignment wrapText="1"/>
    </xf>
    <xf numFmtId="0" fontId="7" fillId="5" borderId="37" xfId="0" applyFont="1" applyFill="1" applyBorder="1" applyAlignment="1">
      <alignment wrapText="1"/>
    </xf>
    <xf numFmtId="0" fontId="3" fillId="5" borderId="37" xfId="0" applyFont="1" applyFill="1" applyBorder="1" applyAlignment="1">
      <alignment horizontal="center"/>
    </xf>
    <xf numFmtId="0" fontId="49" fillId="0" borderId="37" xfId="0" applyFont="1" applyBorder="1" applyAlignment="1">
      <alignment horizontal="left" wrapText="1" indent="2"/>
    </xf>
    <xf numFmtId="0" fontId="3" fillId="0" borderId="37" xfId="0" applyFont="1" applyBorder="1" applyAlignment="1">
      <alignment horizontal="left" wrapText="1" indent="2"/>
    </xf>
    <xf numFmtId="0" fontId="7" fillId="0" borderId="37" xfId="0" applyFont="1" applyBorder="1" applyAlignment="1">
      <alignment horizontal="left" wrapText="1" indent="2"/>
    </xf>
    <xf numFmtId="0" fontId="52" fillId="17" borderId="37" xfId="0" applyFont="1" applyFill="1" applyBorder="1" applyAlignment="1">
      <alignment wrapText="1"/>
    </xf>
    <xf numFmtId="0" fontId="49" fillId="0" borderId="37" xfId="0" applyFont="1" applyBorder="1" applyAlignment="1">
      <alignment horizontal="left" wrapText="1" indent="1"/>
    </xf>
    <xf numFmtId="0" fontId="3" fillId="15" borderId="30" xfId="0" applyFont="1" applyFill="1" applyBorder="1" applyAlignment="1">
      <alignment horizontal="center"/>
    </xf>
    <xf numFmtId="0" fontId="3" fillId="15" borderId="37" xfId="0" applyFont="1" applyFill="1" applyBorder="1" applyAlignment="1">
      <alignment vertical="top" wrapText="1"/>
    </xf>
    <xf numFmtId="0" fontId="7" fillId="17" borderId="37" xfId="0" applyFont="1" applyFill="1" applyBorder="1" applyAlignment="1">
      <alignment wrapText="1"/>
    </xf>
    <xf numFmtId="0" fontId="50" fillId="0" borderId="37" xfId="0" applyFont="1" applyBorder="1" applyAlignment="1">
      <alignment wrapText="1"/>
    </xf>
    <xf numFmtId="0" fontId="50" fillId="5" borderId="37" xfId="0" applyFont="1" applyFill="1" applyBorder="1" applyAlignment="1">
      <alignment wrapText="1"/>
    </xf>
    <xf numFmtId="0" fontId="3" fillId="17" borderId="37" xfId="0" applyFont="1" applyFill="1" applyBorder="1" applyAlignment="1">
      <alignment vertical="top" wrapText="1"/>
    </xf>
    <xf numFmtId="0" fontId="3" fillId="0" borderId="2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7" fillId="5" borderId="30" xfId="0" applyFont="1" applyFill="1" applyBorder="1"/>
    <xf numFmtId="0" fontId="3" fillId="7" borderId="34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3" fillId="7" borderId="38" xfId="0" applyFont="1" applyFill="1" applyBorder="1" applyAlignment="1">
      <alignment wrapText="1"/>
    </xf>
    <xf numFmtId="0" fontId="3" fillId="7" borderId="37" xfId="0" applyFont="1" applyFill="1" applyBorder="1"/>
    <xf numFmtId="0" fontId="3" fillId="7" borderId="36" xfId="0" applyFont="1" applyFill="1" applyBorder="1"/>
    <xf numFmtId="0" fontId="49" fillId="7" borderId="37" xfId="0" applyFont="1" applyFill="1" applyBorder="1" applyAlignment="1">
      <alignment vertical="top" wrapText="1"/>
    </xf>
    <xf numFmtId="0" fontId="3" fillId="7" borderId="30" xfId="0" applyFont="1" applyFill="1" applyBorder="1" applyAlignment="1">
      <alignment horizontal="center"/>
    </xf>
    <xf numFmtId="0" fontId="3" fillId="7" borderId="37" xfId="0" applyFont="1" applyFill="1" applyBorder="1" applyAlignment="1">
      <alignment horizontal="center"/>
    </xf>
    <xf numFmtId="0" fontId="3" fillId="7" borderId="37" xfId="0" applyFont="1" applyFill="1" applyBorder="1" applyAlignment="1">
      <alignment wrapText="1"/>
    </xf>
    <xf numFmtId="0" fontId="49" fillId="7" borderId="37" xfId="0" applyFont="1" applyFill="1" applyBorder="1"/>
    <xf numFmtId="0" fontId="3" fillId="7" borderId="38" xfId="0" applyFont="1" applyFill="1" applyBorder="1"/>
    <xf numFmtId="0" fontId="3" fillId="7" borderId="37" xfId="0" applyFont="1" applyFill="1" applyBorder="1" applyAlignment="1">
      <alignment vertical="top" wrapText="1"/>
    </xf>
    <xf numFmtId="0" fontId="7" fillId="0" borderId="37" xfId="0" applyFont="1" applyBorder="1" applyAlignment="1">
      <alignment horizontal="center" wrapText="1"/>
    </xf>
    <xf numFmtId="0" fontId="7" fillId="0" borderId="37" xfId="0" applyFont="1" applyBorder="1" applyAlignment="1">
      <alignment vertical="top" wrapText="1"/>
    </xf>
    <xf numFmtId="0" fontId="49" fillId="0" borderId="41" xfId="0" applyFont="1" applyBorder="1"/>
    <xf numFmtId="0" fontId="49" fillId="0" borderId="0" xfId="0" applyFont="1"/>
    <xf numFmtId="0" fontId="49" fillId="0" borderId="43" xfId="0" applyFont="1" applyBorder="1" applyAlignment="1">
      <alignment horizontal="center" wrapText="1"/>
    </xf>
    <xf numFmtId="0" fontId="49" fillId="0" borderId="40" xfId="0" applyFont="1" applyBorder="1" applyAlignment="1">
      <alignment horizontal="center" wrapText="1"/>
    </xf>
    <xf numFmtId="0" fontId="49" fillId="0" borderId="39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5" borderId="43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 wrapText="1"/>
    </xf>
    <xf numFmtId="0" fontId="3" fillId="5" borderId="38" xfId="0" applyFont="1" applyFill="1" applyBorder="1" applyAlignment="1">
      <alignment horizontal="center" wrapText="1"/>
    </xf>
    <xf numFmtId="0" fontId="3" fillId="5" borderId="43" xfId="0" applyFont="1" applyFill="1" applyBorder="1" applyAlignment="1">
      <alignment horizontal="center" wrapText="1"/>
    </xf>
    <xf numFmtId="0" fontId="3" fillId="5" borderId="40" xfId="0" applyFont="1" applyFill="1" applyBorder="1" applyAlignment="1">
      <alignment horizontal="center" wrapText="1"/>
    </xf>
    <xf numFmtId="0" fontId="3" fillId="5" borderId="39" xfId="0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56" fillId="0" borderId="28" xfId="0" applyFont="1" applyBorder="1" applyAlignment="1">
      <alignment horizontal="center" textRotation="90" wrapText="1"/>
    </xf>
    <xf numFmtId="0" fontId="56" fillId="0" borderId="29" xfId="0" applyFont="1" applyBorder="1" applyAlignment="1">
      <alignment horizontal="center" textRotation="90" wrapText="1"/>
    </xf>
    <xf numFmtId="0" fontId="56" fillId="0" borderId="30" xfId="0" applyFont="1" applyBorder="1" applyAlignment="1">
      <alignment horizontal="center" textRotation="90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7" fillId="5" borderId="43" xfId="0" applyFont="1" applyFill="1" applyBorder="1" applyAlignment="1">
      <alignment horizontal="center" wrapText="1"/>
    </xf>
    <xf numFmtId="0" fontId="7" fillId="5" borderId="39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7" fillId="15" borderId="43" xfId="0" applyFont="1" applyFill="1" applyBorder="1" applyAlignment="1">
      <alignment horizontal="center" wrapText="1"/>
    </xf>
    <xf numFmtId="0" fontId="7" fillId="15" borderId="39" xfId="0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1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168" fontId="25" fillId="0" borderId="3" xfId="10" applyNumberFormat="1" applyFont="1" applyFill="1" applyBorder="1" applyAlignment="1">
      <alignment horizontal="center" vertical="center" wrapText="1"/>
    </xf>
    <xf numFmtId="168" fontId="25" fillId="0" borderId="4" xfId="10" applyNumberFormat="1" applyFont="1" applyFill="1" applyBorder="1" applyAlignment="1">
      <alignment horizontal="center" vertical="center" wrapText="1"/>
    </xf>
    <xf numFmtId="168" fontId="25" fillId="0" borderId="2" xfId="10" applyNumberFormat="1" applyFont="1" applyFill="1" applyBorder="1" applyAlignment="1">
      <alignment horizontal="center" vertical="center" wrapText="1"/>
    </xf>
    <xf numFmtId="168" fontId="25" fillId="0" borderId="18" xfId="1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168" fontId="25" fillId="0" borderId="1" xfId="1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168" fontId="25" fillId="0" borderId="6" xfId="1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wrapText="1"/>
    </xf>
    <xf numFmtId="0" fontId="23" fillId="7" borderId="3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16" fillId="0" borderId="0" xfId="0" applyFont="1"/>
    <xf numFmtId="0" fontId="2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2" borderId="3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5" fillId="0" borderId="2" xfId="0" applyFont="1" applyBorder="1" applyAlignment="1">
      <alignment horizontal="center" vertical="center" textRotation="45" wrapText="1"/>
    </xf>
    <xf numFmtId="0" fontId="15" fillId="0" borderId="5" xfId="0" applyFont="1" applyBorder="1" applyAlignment="1">
      <alignment horizontal="center" vertical="center" textRotation="45" wrapText="1"/>
    </xf>
    <xf numFmtId="0" fontId="15" fillId="0" borderId="18" xfId="0" applyFont="1" applyBorder="1" applyAlignment="1">
      <alignment horizontal="center" vertical="center" textRotation="45" wrapText="1"/>
    </xf>
    <xf numFmtId="0" fontId="0" fillId="11" borderId="31" xfId="0" applyFill="1" applyBorder="1" applyAlignment="1">
      <alignment horizontal="center" vertical="center" wrapText="1"/>
    </xf>
    <xf numFmtId="0" fontId="0" fillId="11" borderId="32" xfId="0" applyFill="1" applyBorder="1" applyAlignment="1">
      <alignment horizontal="center" vertical="center" wrapText="1"/>
    </xf>
    <xf numFmtId="0" fontId="0" fillId="11" borderId="33" xfId="0" applyFill="1" applyBorder="1" applyAlignment="1">
      <alignment horizontal="center" vertical="center" wrapText="1"/>
    </xf>
    <xf numFmtId="0" fontId="38" fillId="11" borderId="26" xfId="0" applyFont="1" applyFill="1" applyBorder="1" applyAlignment="1">
      <alignment horizontal="center" vertical="center" wrapText="1"/>
    </xf>
    <xf numFmtId="0" fontId="38" fillId="11" borderId="27" xfId="0" applyFont="1" applyFill="1" applyBorder="1" applyAlignment="1">
      <alignment horizontal="center" vertical="center" wrapText="1"/>
    </xf>
    <xf numFmtId="0" fontId="0" fillId="11" borderId="28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0" fillId="11" borderId="35" xfId="0" applyFill="1" applyBorder="1" applyAlignment="1">
      <alignment horizontal="center" vertical="center" wrapText="1"/>
    </xf>
    <xf numFmtId="0" fontId="0" fillId="11" borderId="36" xfId="0" applyFill="1" applyBorder="1" applyAlignment="1">
      <alignment horizontal="center" vertical="center" wrapText="1"/>
    </xf>
    <xf numFmtId="0" fontId="0" fillId="11" borderId="37" xfId="0" applyFill="1" applyBorder="1" applyAlignment="1">
      <alignment horizontal="center" vertical="center" wrapText="1"/>
    </xf>
    <xf numFmtId="0" fontId="37" fillId="13" borderId="1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6" fillId="0" borderId="0" xfId="0" applyFont="1" applyAlignment="1">
      <alignment horizontal="center" vertical="center" wrapText="1"/>
    </xf>
  </cellXfs>
  <cellStyles count="8638">
    <cellStyle name="Comma" xfId="10" builtinId="3"/>
    <cellStyle name="Comma 12 2" xfId="30"/>
    <cellStyle name="Comma 2" xfId="1"/>
    <cellStyle name="Comma 2 10" xfId="31"/>
    <cellStyle name="Comma 2 11" xfId="32"/>
    <cellStyle name="Comma 2 12" xfId="33"/>
    <cellStyle name="Comma 2 13" xfId="34"/>
    <cellStyle name="Comma 2 14" xfId="35"/>
    <cellStyle name="Comma 2 15" xfId="36"/>
    <cellStyle name="Comma 2 2" xfId="2"/>
    <cellStyle name="Comma 2 2 10" xfId="37"/>
    <cellStyle name="Comma 2 2 10 2" xfId="38"/>
    <cellStyle name="Comma 2 2 10 2 2" xfId="39"/>
    <cellStyle name="Comma 2 2 10 2 3" xfId="40"/>
    <cellStyle name="Comma 2 2 10 2 4" xfId="41"/>
    <cellStyle name="Comma 2 2 10 2 5" xfId="42"/>
    <cellStyle name="Comma 2 2 10 3" xfId="43"/>
    <cellStyle name="Comma 2 2 10 3 2" xfId="44"/>
    <cellStyle name="Comma 2 2 10 3 3" xfId="45"/>
    <cellStyle name="Comma 2 2 10 3 4" xfId="46"/>
    <cellStyle name="Comma 2 2 10 3 5" xfId="47"/>
    <cellStyle name="Comma 2 2 10 4" xfId="48"/>
    <cellStyle name="Comma 2 2 10 4 2" xfId="49"/>
    <cellStyle name="Comma 2 2 10 4 3" xfId="50"/>
    <cellStyle name="Comma 2 2 10 4 4" xfId="51"/>
    <cellStyle name="Comma 2 2 10 4 5" xfId="52"/>
    <cellStyle name="Comma 2 2 10 5" xfId="53"/>
    <cellStyle name="Comma 2 2 10 6" xfId="54"/>
    <cellStyle name="Comma 2 2 10 7" xfId="55"/>
    <cellStyle name="Comma 2 2 10 8" xfId="56"/>
    <cellStyle name="Comma 2 2 11" xfId="57"/>
    <cellStyle name="Comma 2 2 11 2" xfId="58"/>
    <cellStyle name="Comma 2 2 11 2 2" xfId="59"/>
    <cellStyle name="Comma 2 2 11 2 3" xfId="60"/>
    <cellStyle name="Comma 2 2 11 2 4" xfId="61"/>
    <cellStyle name="Comma 2 2 11 2 5" xfId="62"/>
    <cellStyle name="Comma 2 2 11 3" xfId="63"/>
    <cellStyle name="Comma 2 2 11 3 2" xfId="64"/>
    <cellStyle name="Comma 2 2 11 3 3" xfId="65"/>
    <cellStyle name="Comma 2 2 11 3 4" xfId="66"/>
    <cellStyle name="Comma 2 2 11 3 5" xfId="67"/>
    <cellStyle name="Comma 2 2 11 4" xfId="68"/>
    <cellStyle name="Comma 2 2 11 4 2" xfId="69"/>
    <cellStyle name="Comma 2 2 11 4 3" xfId="70"/>
    <cellStyle name="Comma 2 2 11 4 4" xfId="71"/>
    <cellStyle name="Comma 2 2 11 4 5" xfId="72"/>
    <cellStyle name="Comma 2 2 11 5" xfId="73"/>
    <cellStyle name="Comma 2 2 11 6" xfId="74"/>
    <cellStyle name="Comma 2 2 11 7" xfId="75"/>
    <cellStyle name="Comma 2 2 11 8" xfId="76"/>
    <cellStyle name="Comma 2 2 12" xfId="77"/>
    <cellStyle name="Comma 2 2 12 2" xfId="78"/>
    <cellStyle name="Comma 2 2 12 3" xfId="79"/>
    <cellStyle name="Comma 2 2 12 4" xfId="80"/>
    <cellStyle name="Comma 2 2 12 5" xfId="81"/>
    <cellStyle name="Comma 2 2 13" xfId="82"/>
    <cellStyle name="Comma 2 2 13 2" xfId="83"/>
    <cellStyle name="Comma 2 2 13 3" xfId="84"/>
    <cellStyle name="Comma 2 2 13 4" xfId="85"/>
    <cellStyle name="Comma 2 2 13 5" xfId="86"/>
    <cellStyle name="Comma 2 2 14" xfId="87"/>
    <cellStyle name="Comma 2 2 14 2" xfId="88"/>
    <cellStyle name="Comma 2 2 14 3" xfId="89"/>
    <cellStyle name="Comma 2 2 14 4" xfId="90"/>
    <cellStyle name="Comma 2 2 14 5" xfId="91"/>
    <cellStyle name="Comma 2 2 15" xfId="92"/>
    <cellStyle name="Comma 2 2 16" xfId="93"/>
    <cellStyle name="Comma 2 2 17" xfId="94"/>
    <cellStyle name="Comma 2 2 18" xfId="95"/>
    <cellStyle name="Comma 2 2 19" xfId="96"/>
    <cellStyle name="Comma 2 2 2" xfId="97"/>
    <cellStyle name="Comma 2 2 2 10" xfId="98"/>
    <cellStyle name="Comma 2 2 2 11" xfId="99"/>
    <cellStyle name="Comma 2 2 2 12" xfId="100"/>
    <cellStyle name="Comma 2 2 2 13" xfId="101"/>
    <cellStyle name="Comma 2 2 2 14" xfId="102"/>
    <cellStyle name="Comma 2 2 2 15" xfId="103"/>
    <cellStyle name="Comma 2 2 2 16" xfId="104"/>
    <cellStyle name="Comma 2 2 2 17" xfId="105"/>
    <cellStyle name="Comma 2 2 2 18" xfId="106"/>
    <cellStyle name="Comma 2 2 2 19" xfId="107"/>
    <cellStyle name="Comma 2 2 2 2" xfId="108"/>
    <cellStyle name="Comma 2 2 2 2 2" xfId="109"/>
    <cellStyle name="Comma 2 2 2 2 2 10" xfId="110"/>
    <cellStyle name="Comma 2 2 2 2 2 11" xfId="111"/>
    <cellStyle name="Comma 2 2 2 2 2 2" xfId="112"/>
    <cellStyle name="Comma 2 2 2 2 2 2 2" xfId="113"/>
    <cellStyle name="Comma 2 2 2 2 2 2 2 2" xfId="114"/>
    <cellStyle name="Comma 2 2 2 2 2 2 2 3" xfId="115"/>
    <cellStyle name="Comma 2 2 2 2 2 2 2 4" xfId="116"/>
    <cellStyle name="Comma 2 2 2 2 2 2 2 5" xfId="117"/>
    <cellStyle name="Comma 2 2 2 2 2 2 3" xfId="118"/>
    <cellStyle name="Comma 2 2 2 2 2 2 4" xfId="119"/>
    <cellStyle name="Comma 2 2 2 2 2 2 5" xfId="120"/>
    <cellStyle name="Comma 2 2 2 2 2 3" xfId="121"/>
    <cellStyle name="Comma 2 2 2 2 2 4" xfId="122"/>
    <cellStyle name="Comma 2 2 2 2 2 5" xfId="123"/>
    <cellStyle name="Comma 2 2 2 2 2 6" xfId="124"/>
    <cellStyle name="Comma 2 2 2 2 2 7" xfId="125"/>
    <cellStyle name="Comma 2 2 2 2 2 8" xfId="126"/>
    <cellStyle name="Comma 2 2 2 2 2 9" xfId="127"/>
    <cellStyle name="Comma 2 2 2 2 3" xfId="128"/>
    <cellStyle name="Comma 2 2 2 2 3 2" xfId="129"/>
    <cellStyle name="Comma 2 2 2 2 3 3" xfId="130"/>
    <cellStyle name="Comma 2 2 2 2 3 4" xfId="131"/>
    <cellStyle name="Comma 2 2 2 2 3 5" xfId="132"/>
    <cellStyle name="Comma 2 2 2 2 4" xfId="133"/>
    <cellStyle name="Comma 2 2 2 2 4 2" xfId="134"/>
    <cellStyle name="Comma 2 2 2 2 4 3" xfId="135"/>
    <cellStyle name="Comma 2 2 2 2 4 4" xfId="136"/>
    <cellStyle name="Comma 2 2 2 2 4 5" xfId="137"/>
    <cellStyle name="Comma 2 2 2 2 5" xfId="138"/>
    <cellStyle name="Comma 2 2 2 2 6" xfId="139"/>
    <cellStyle name="Comma 2 2 2 2 7" xfId="140"/>
    <cellStyle name="Comma 2 2 2 20" xfId="141"/>
    <cellStyle name="Comma 2 2 2 21" xfId="142"/>
    <cellStyle name="Comma 2 2 2 3" xfId="143"/>
    <cellStyle name="Comma 2 2 2 4" xfId="144"/>
    <cellStyle name="Comma 2 2 2 5" xfId="145"/>
    <cellStyle name="Comma 2 2 2 6" xfId="146"/>
    <cellStyle name="Comma 2 2 2 7" xfId="147"/>
    <cellStyle name="Comma 2 2 2 8" xfId="148"/>
    <cellStyle name="Comma 2 2 2 9" xfId="149"/>
    <cellStyle name="Comma 2 2 20" xfId="150"/>
    <cellStyle name="Comma 2 2 3" xfId="151"/>
    <cellStyle name="Comma 2 2 3 10" xfId="152"/>
    <cellStyle name="Comma 2 2 3 11" xfId="153"/>
    <cellStyle name="Comma 2 2 3 11 2" xfId="154"/>
    <cellStyle name="Comma 2 2 3 11 3" xfId="155"/>
    <cellStyle name="Comma 2 2 3 11 4" xfId="156"/>
    <cellStyle name="Comma 2 2 3 11 5" xfId="157"/>
    <cellStyle name="Comma 2 2 3 12" xfId="158"/>
    <cellStyle name="Comma 2 2 3 12 2" xfId="159"/>
    <cellStyle name="Comma 2 2 3 12 3" xfId="160"/>
    <cellStyle name="Comma 2 2 3 12 4" xfId="161"/>
    <cellStyle name="Comma 2 2 3 12 5" xfId="162"/>
    <cellStyle name="Comma 2 2 3 13" xfId="163"/>
    <cellStyle name="Comma 2 2 3 13 2" xfId="164"/>
    <cellStyle name="Comma 2 2 3 13 3" xfId="165"/>
    <cellStyle name="Comma 2 2 3 13 4" xfId="166"/>
    <cellStyle name="Comma 2 2 3 13 5" xfId="167"/>
    <cellStyle name="Comma 2 2 3 14" xfId="168"/>
    <cellStyle name="Comma 2 2 3 15" xfId="169"/>
    <cellStyle name="Comma 2 2 3 16" xfId="170"/>
    <cellStyle name="Comma 2 2 3 17" xfId="171"/>
    <cellStyle name="Comma 2 2 3 2" xfId="172"/>
    <cellStyle name="Comma 2 2 3 3" xfId="173"/>
    <cellStyle name="Comma 2 2 3 4" xfId="174"/>
    <cellStyle name="Comma 2 2 3 5" xfId="175"/>
    <cellStyle name="Comma 2 2 3 6" xfId="176"/>
    <cellStyle name="Comma 2 2 3 7" xfId="177"/>
    <cellStyle name="Comma 2 2 3 8" xfId="178"/>
    <cellStyle name="Comma 2 2 3 9" xfId="179"/>
    <cellStyle name="Comma 2 2 4" xfId="180"/>
    <cellStyle name="Comma 2 2 4 2" xfId="181"/>
    <cellStyle name="Comma 2 2 4 2 2" xfId="182"/>
    <cellStyle name="Comma 2 2 4 2 3" xfId="183"/>
    <cellStyle name="Comma 2 2 4 2 4" xfId="184"/>
    <cellStyle name="Comma 2 2 4 2 5" xfId="185"/>
    <cellStyle name="Comma 2 2 4 3" xfId="186"/>
    <cellStyle name="Comma 2 2 4 3 2" xfId="187"/>
    <cellStyle name="Comma 2 2 4 3 3" xfId="188"/>
    <cellStyle name="Comma 2 2 4 3 4" xfId="189"/>
    <cellStyle name="Comma 2 2 4 3 5" xfId="190"/>
    <cellStyle name="Comma 2 2 4 4" xfId="191"/>
    <cellStyle name="Comma 2 2 4 4 2" xfId="192"/>
    <cellStyle name="Comma 2 2 4 4 3" xfId="193"/>
    <cellStyle name="Comma 2 2 4 4 4" xfId="194"/>
    <cellStyle name="Comma 2 2 4 4 5" xfId="195"/>
    <cellStyle name="Comma 2 2 4 5" xfId="196"/>
    <cellStyle name="Comma 2 2 4 6" xfId="197"/>
    <cellStyle name="Comma 2 2 4 7" xfId="198"/>
    <cellStyle name="Comma 2 2 4 8" xfId="199"/>
    <cellStyle name="Comma 2 2 5" xfId="200"/>
    <cellStyle name="Comma 2 2 5 2" xfId="201"/>
    <cellStyle name="Comma 2 2 5 2 2" xfId="202"/>
    <cellStyle name="Comma 2 2 5 2 3" xfId="203"/>
    <cellStyle name="Comma 2 2 5 2 4" xfId="204"/>
    <cellStyle name="Comma 2 2 5 2 5" xfId="205"/>
    <cellStyle name="Comma 2 2 5 3" xfId="206"/>
    <cellStyle name="Comma 2 2 5 3 2" xfId="207"/>
    <cellStyle name="Comma 2 2 5 3 3" xfId="208"/>
    <cellStyle name="Comma 2 2 5 3 4" xfId="209"/>
    <cellStyle name="Comma 2 2 5 3 5" xfId="210"/>
    <cellStyle name="Comma 2 2 5 4" xfId="211"/>
    <cellStyle name="Comma 2 2 5 4 2" xfId="212"/>
    <cellStyle name="Comma 2 2 5 4 3" xfId="213"/>
    <cellStyle name="Comma 2 2 5 4 4" xfId="214"/>
    <cellStyle name="Comma 2 2 5 4 5" xfId="215"/>
    <cellStyle name="Comma 2 2 5 5" xfId="216"/>
    <cellStyle name="Comma 2 2 5 6" xfId="217"/>
    <cellStyle name="Comma 2 2 5 7" xfId="218"/>
    <cellStyle name="Comma 2 2 5 8" xfId="219"/>
    <cellStyle name="Comma 2 2 6" xfId="220"/>
    <cellStyle name="Comma 2 2 6 2" xfId="221"/>
    <cellStyle name="Comma 2 2 6 2 2" xfId="222"/>
    <cellStyle name="Comma 2 2 6 2 3" xfId="223"/>
    <cellStyle name="Comma 2 2 6 2 4" xfId="224"/>
    <cellStyle name="Comma 2 2 6 2 5" xfId="225"/>
    <cellStyle name="Comma 2 2 6 3" xfId="226"/>
    <cellStyle name="Comma 2 2 6 3 2" xfId="227"/>
    <cellStyle name="Comma 2 2 6 3 3" xfId="228"/>
    <cellStyle name="Comma 2 2 6 3 4" xfId="229"/>
    <cellStyle name="Comma 2 2 6 3 5" xfId="230"/>
    <cellStyle name="Comma 2 2 6 4" xfId="231"/>
    <cellStyle name="Comma 2 2 6 4 2" xfId="232"/>
    <cellStyle name="Comma 2 2 6 4 3" xfId="233"/>
    <cellStyle name="Comma 2 2 6 4 4" xfId="234"/>
    <cellStyle name="Comma 2 2 6 4 5" xfId="235"/>
    <cellStyle name="Comma 2 2 6 5" xfId="236"/>
    <cellStyle name="Comma 2 2 6 6" xfId="237"/>
    <cellStyle name="Comma 2 2 6 7" xfId="238"/>
    <cellStyle name="Comma 2 2 6 8" xfId="239"/>
    <cellStyle name="Comma 2 2 7" xfId="240"/>
    <cellStyle name="Comma 2 2 7 2" xfId="241"/>
    <cellStyle name="Comma 2 2 7 2 2" xfId="242"/>
    <cellStyle name="Comma 2 2 7 2 3" xfId="243"/>
    <cellStyle name="Comma 2 2 7 2 4" xfId="244"/>
    <cellStyle name="Comma 2 2 7 2 5" xfId="245"/>
    <cellStyle name="Comma 2 2 7 3" xfId="246"/>
    <cellStyle name="Comma 2 2 7 3 2" xfId="247"/>
    <cellStyle name="Comma 2 2 7 3 3" xfId="248"/>
    <cellStyle name="Comma 2 2 7 3 4" xfId="249"/>
    <cellStyle name="Comma 2 2 7 3 5" xfId="250"/>
    <cellStyle name="Comma 2 2 7 4" xfId="251"/>
    <cellStyle name="Comma 2 2 7 4 2" xfId="252"/>
    <cellStyle name="Comma 2 2 7 4 3" xfId="253"/>
    <cellStyle name="Comma 2 2 7 4 4" xfId="254"/>
    <cellStyle name="Comma 2 2 7 4 5" xfId="255"/>
    <cellStyle name="Comma 2 2 7 5" xfId="256"/>
    <cellStyle name="Comma 2 2 7 6" xfId="257"/>
    <cellStyle name="Comma 2 2 7 7" xfId="258"/>
    <cellStyle name="Comma 2 2 7 8" xfId="259"/>
    <cellStyle name="Comma 2 2 8" xfId="260"/>
    <cellStyle name="Comma 2 2 8 2" xfId="261"/>
    <cellStyle name="Comma 2 2 8 2 2" xfId="262"/>
    <cellStyle name="Comma 2 2 8 2 3" xfId="263"/>
    <cellStyle name="Comma 2 2 8 2 4" xfId="264"/>
    <cellStyle name="Comma 2 2 8 2 5" xfId="265"/>
    <cellStyle name="Comma 2 2 8 3" xfId="266"/>
    <cellStyle name="Comma 2 2 8 3 2" xfId="267"/>
    <cellStyle name="Comma 2 2 8 3 3" xfId="268"/>
    <cellStyle name="Comma 2 2 8 3 4" xfId="269"/>
    <cellStyle name="Comma 2 2 8 3 5" xfId="270"/>
    <cellStyle name="Comma 2 2 8 4" xfId="271"/>
    <cellStyle name="Comma 2 2 8 4 2" xfId="272"/>
    <cellStyle name="Comma 2 2 8 4 3" xfId="273"/>
    <cellStyle name="Comma 2 2 8 4 4" xfId="274"/>
    <cellStyle name="Comma 2 2 8 4 5" xfId="275"/>
    <cellStyle name="Comma 2 2 8 5" xfId="276"/>
    <cellStyle name="Comma 2 2 8 6" xfId="277"/>
    <cellStyle name="Comma 2 2 8 7" xfId="278"/>
    <cellStyle name="Comma 2 2 8 8" xfId="279"/>
    <cellStyle name="Comma 2 2 9" xfId="280"/>
    <cellStyle name="Comma 2 2 9 2" xfId="281"/>
    <cellStyle name="Comma 2 2 9 2 2" xfId="282"/>
    <cellStyle name="Comma 2 2 9 2 3" xfId="283"/>
    <cellStyle name="Comma 2 2 9 2 4" xfId="284"/>
    <cellStyle name="Comma 2 2 9 2 5" xfId="285"/>
    <cellStyle name="Comma 2 2 9 3" xfId="286"/>
    <cellStyle name="Comma 2 2 9 3 2" xfId="287"/>
    <cellStyle name="Comma 2 2 9 3 3" xfId="288"/>
    <cellStyle name="Comma 2 2 9 3 4" xfId="289"/>
    <cellStyle name="Comma 2 2 9 3 5" xfId="290"/>
    <cellStyle name="Comma 2 2 9 4" xfId="291"/>
    <cellStyle name="Comma 2 2 9 4 2" xfId="292"/>
    <cellStyle name="Comma 2 2 9 4 3" xfId="293"/>
    <cellStyle name="Comma 2 2 9 4 4" xfId="294"/>
    <cellStyle name="Comma 2 2 9 4 5" xfId="295"/>
    <cellStyle name="Comma 2 2 9 5" xfId="296"/>
    <cellStyle name="Comma 2 2 9 6" xfId="297"/>
    <cellStyle name="Comma 2 2 9 7" xfId="298"/>
    <cellStyle name="Comma 2 2 9 8" xfId="299"/>
    <cellStyle name="Comma 2 3" xfId="300"/>
    <cellStyle name="Comma 2 3 10" xfId="301"/>
    <cellStyle name="Comma 2 3 11" xfId="302"/>
    <cellStyle name="Comma 2 3 12" xfId="303"/>
    <cellStyle name="Comma 2 3 2" xfId="304"/>
    <cellStyle name="Comma 2 3 2 2" xfId="305"/>
    <cellStyle name="Comma 2 3 2 2 2" xfId="306"/>
    <cellStyle name="Comma 2 3 2 2 3" xfId="307"/>
    <cellStyle name="Comma 2 3 2 2 4" xfId="308"/>
    <cellStyle name="Comma 2 3 2 2 5" xfId="309"/>
    <cellStyle name="Comma 2 3 2 3" xfId="310"/>
    <cellStyle name="Comma 2 3 2 3 2" xfId="311"/>
    <cellStyle name="Comma 2 3 2 3 3" xfId="312"/>
    <cellStyle name="Comma 2 3 2 3 4" xfId="313"/>
    <cellStyle name="Comma 2 3 2 3 5" xfId="314"/>
    <cellStyle name="Comma 2 3 2 4" xfId="315"/>
    <cellStyle name="Comma 2 3 2 4 2" xfId="316"/>
    <cellStyle name="Comma 2 3 2 4 3" xfId="317"/>
    <cellStyle name="Comma 2 3 2 4 4" xfId="318"/>
    <cellStyle name="Comma 2 3 2 4 5" xfId="319"/>
    <cellStyle name="Comma 2 3 2 5" xfId="320"/>
    <cellStyle name="Comma 2 3 2 6" xfId="321"/>
    <cellStyle name="Comma 2 3 2 7" xfId="322"/>
    <cellStyle name="Comma 2 3 2 8" xfId="323"/>
    <cellStyle name="Comma 2 3 3" xfId="324"/>
    <cellStyle name="Comma 2 3 3 2" xfId="325"/>
    <cellStyle name="Comma 2 3 3 2 2" xfId="326"/>
    <cellStyle name="Comma 2 3 3 2 3" xfId="327"/>
    <cellStyle name="Comma 2 3 3 2 4" xfId="328"/>
    <cellStyle name="Comma 2 3 3 2 5" xfId="329"/>
    <cellStyle name="Comma 2 3 3 3" xfId="330"/>
    <cellStyle name="Comma 2 3 3 3 2" xfId="331"/>
    <cellStyle name="Comma 2 3 3 3 3" xfId="332"/>
    <cellStyle name="Comma 2 3 3 3 4" xfId="333"/>
    <cellStyle name="Comma 2 3 3 3 5" xfId="334"/>
    <cellStyle name="Comma 2 3 3 4" xfId="335"/>
    <cellStyle name="Comma 2 3 3 4 2" xfId="336"/>
    <cellStyle name="Comma 2 3 3 4 3" xfId="337"/>
    <cellStyle name="Comma 2 3 3 4 4" xfId="338"/>
    <cellStyle name="Comma 2 3 3 4 5" xfId="339"/>
    <cellStyle name="Comma 2 3 3 5" xfId="340"/>
    <cellStyle name="Comma 2 3 3 6" xfId="341"/>
    <cellStyle name="Comma 2 3 3 7" xfId="342"/>
    <cellStyle name="Comma 2 3 3 8" xfId="343"/>
    <cellStyle name="Comma 2 3 4" xfId="344"/>
    <cellStyle name="Comma 2 3 4 2" xfId="345"/>
    <cellStyle name="Comma 2 3 4 2 2" xfId="346"/>
    <cellStyle name="Comma 2 3 4 2 3" xfId="347"/>
    <cellStyle name="Comma 2 3 4 2 4" xfId="348"/>
    <cellStyle name="Comma 2 3 4 2 5" xfId="349"/>
    <cellStyle name="Comma 2 3 4 3" xfId="350"/>
    <cellStyle name="Comma 2 3 4 3 2" xfId="351"/>
    <cellStyle name="Comma 2 3 4 3 3" xfId="352"/>
    <cellStyle name="Comma 2 3 4 3 4" xfId="353"/>
    <cellStyle name="Comma 2 3 4 3 5" xfId="354"/>
    <cellStyle name="Comma 2 3 4 4" xfId="355"/>
    <cellStyle name="Comma 2 3 4 4 2" xfId="356"/>
    <cellStyle name="Comma 2 3 4 4 3" xfId="357"/>
    <cellStyle name="Comma 2 3 4 4 4" xfId="358"/>
    <cellStyle name="Comma 2 3 4 4 5" xfId="359"/>
    <cellStyle name="Comma 2 3 4 5" xfId="360"/>
    <cellStyle name="Comma 2 3 4 6" xfId="361"/>
    <cellStyle name="Comma 2 3 4 7" xfId="362"/>
    <cellStyle name="Comma 2 3 4 8" xfId="363"/>
    <cellStyle name="Comma 2 3 5" xfId="364"/>
    <cellStyle name="Comma 2 3 5 2" xfId="365"/>
    <cellStyle name="Comma 2 3 5 2 2" xfId="366"/>
    <cellStyle name="Comma 2 3 5 2 3" xfId="367"/>
    <cellStyle name="Comma 2 3 5 2 4" xfId="368"/>
    <cellStyle name="Comma 2 3 5 2 5" xfId="369"/>
    <cellStyle name="Comma 2 3 5 3" xfId="370"/>
    <cellStyle name="Comma 2 3 5 3 2" xfId="371"/>
    <cellStyle name="Comma 2 3 5 3 3" xfId="372"/>
    <cellStyle name="Comma 2 3 5 3 4" xfId="373"/>
    <cellStyle name="Comma 2 3 5 3 5" xfId="374"/>
    <cellStyle name="Comma 2 3 5 4" xfId="375"/>
    <cellStyle name="Comma 2 3 5 4 2" xfId="376"/>
    <cellStyle name="Comma 2 3 5 4 3" xfId="377"/>
    <cellStyle name="Comma 2 3 5 4 4" xfId="378"/>
    <cellStyle name="Comma 2 3 5 4 5" xfId="379"/>
    <cellStyle name="Comma 2 3 5 5" xfId="380"/>
    <cellStyle name="Comma 2 3 5 6" xfId="381"/>
    <cellStyle name="Comma 2 3 5 7" xfId="382"/>
    <cellStyle name="Comma 2 3 5 8" xfId="383"/>
    <cellStyle name="Comma 2 3 6" xfId="384"/>
    <cellStyle name="Comma 2 3 6 2" xfId="385"/>
    <cellStyle name="Comma 2 3 6 3" xfId="386"/>
    <cellStyle name="Comma 2 3 6 4" xfId="387"/>
    <cellStyle name="Comma 2 3 6 5" xfId="388"/>
    <cellStyle name="Comma 2 3 7" xfId="389"/>
    <cellStyle name="Comma 2 3 7 2" xfId="390"/>
    <cellStyle name="Comma 2 3 7 3" xfId="391"/>
    <cellStyle name="Comma 2 3 7 4" xfId="392"/>
    <cellStyle name="Comma 2 3 7 5" xfId="393"/>
    <cellStyle name="Comma 2 3 8" xfId="394"/>
    <cellStyle name="Comma 2 3 8 2" xfId="395"/>
    <cellStyle name="Comma 2 3 8 3" xfId="396"/>
    <cellStyle name="Comma 2 3 8 4" xfId="397"/>
    <cellStyle name="Comma 2 3 8 5" xfId="398"/>
    <cellStyle name="Comma 2 3 9" xfId="399"/>
    <cellStyle name="Comma 2 4" xfId="400"/>
    <cellStyle name="Comma 2 5" xfId="401"/>
    <cellStyle name="Comma 2 6" xfId="402"/>
    <cellStyle name="Comma 2 7" xfId="403"/>
    <cellStyle name="Comma 2 8" xfId="404"/>
    <cellStyle name="Comma 2 9" xfId="405"/>
    <cellStyle name="Comma 2 9 2" xfId="406"/>
    <cellStyle name="Comma 3" xfId="3"/>
    <cellStyle name="Comma 3 10" xfId="407"/>
    <cellStyle name="Comma 3 10 2" xfId="408"/>
    <cellStyle name="Comma 3 10 2 2" xfId="409"/>
    <cellStyle name="Comma 3 10 2 3" xfId="410"/>
    <cellStyle name="Comma 3 10 2 4" xfId="411"/>
    <cellStyle name="Comma 3 10 2 5" xfId="412"/>
    <cellStyle name="Comma 3 10 3" xfId="413"/>
    <cellStyle name="Comma 3 10 3 2" xfId="414"/>
    <cellStyle name="Comma 3 10 3 3" xfId="415"/>
    <cellStyle name="Comma 3 10 3 4" xfId="416"/>
    <cellStyle name="Comma 3 10 3 5" xfId="417"/>
    <cellStyle name="Comma 3 10 4" xfId="418"/>
    <cellStyle name="Comma 3 10 4 2" xfId="419"/>
    <cellStyle name="Comma 3 10 4 3" xfId="420"/>
    <cellStyle name="Comma 3 10 4 4" xfId="421"/>
    <cellStyle name="Comma 3 10 4 5" xfId="422"/>
    <cellStyle name="Comma 3 10 5" xfId="423"/>
    <cellStyle name="Comma 3 10 6" xfId="424"/>
    <cellStyle name="Comma 3 10 7" xfId="425"/>
    <cellStyle name="Comma 3 10 8" xfId="426"/>
    <cellStyle name="Comma 3 11" xfId="427"/>
    <cellStyle name="Comma 3 11 2" xfId="428"/>
    <cellStyle name="Comma 3 11 2 2" xfId="429"/>
    <cellStyle name="Comma 3 11 2 3" xfId="430"/>
    <cellStyle name="Comma 3 11 2 4" xfId="431"/>
    <cellStyle name="Comma 3 11 2 5" xfId="432"/>
    <cellStyle name="Comma 3 11 3" xfId="433"/>
    <cellStyle name="Comma 3 11 3 2" xfId="434"/>
    <cellStyle name="Comma 3 11 3 3" xfId="435"/>
    <cellStyle name="Comma 3 11 3 4" xfId="436"/>
    <cellStyle name="Comma 3 11 3 5" xfId="437"/>
    <cellStyle name="Comma 3 11 4" xfId="438"/>
    <cellStyle name="Comma 3 11 4 2" xfId="439"/>
    <cellStyle name="Comma 3 11 4 3" xfId="440"/>
    <cellStyle name="Comma 3 11 4 4" xfId="441"/>
    <cellStyle name="Comma 3 11 4 5" xfId="442"/>
    <cellStyle name="Comma 3 11 5" xfId="443"/>
    <cellStyle name="Comma 3 11 6" xfId="444"/>
    <cellStyle name="Comma 3 11 7" xfId="445"/>
    <cellStyle name="Comma 3 11 8" xfId="446"/>
    <cellStyle name="Comma 3 12" xfId="447"/>
    <cellStyle name="Comma 3 12 2" xfId="448"/>
    <cellStyle name="Comma 3 12 3" xfId="449"/>
    <cellStyle name="Comma 3 12 4" xfId="450"/>
    <cellStyle name="Comma 3 12 5" xfId="451"/>
    <cellStyle name="Comma 3 13" xfId="452"/>
    <cellStyle name="Comma 3 13 2" xfId="453"/>
    <cellStyle name="Comma 3 13 3" xfId="454"/>
    <cellStyle name="Comma 3 13 4" xfId="455"/>
    <cellStyle name="Comma 3 13 5" xfId="456"/>
    <cellStyle name="Comma 3 14" xfId="457"/>
    <cellStyle name="Comma 3 14 2" xfId="458"/>
    <cellStyle name="Comma 3 14 3" xfId="459"/>
    <cellStyle name="Comma 3 14 4" xfId="460"/>
    <cellStyle name="Comma 3 14 5" xfId="461"/>
    <cellStyle name="Comma 3 15" xfId="462"/>
    <cellStyle name="Comma 3 16" xfId="463"/>
    <cellStyle name="Comma 3 17" xfId="464"/>
    <cellStyle name="Comma 3 18" xfId="465"/>
    <cellStyle name="Comma 3 19" xfId="466"/>
    <cellStyle name="Comma 3 2" xfId="467"/>
    <cellStyle name="Comma 3 2 2" xfId="468"/>
    <cellStyle name="Comma 3 2 2 2" xfId="469"/>
    <cellStyle name="Comma 3 2 2 3" xfId="470"/>
    <cellStyle name="Comma 3 2 2 4" xfId="471"/>
    <cellStyle name="Comma 3 2 2 5" xfId="472"/>
    <cellStyle name="Comma 3 2 3" xfId="473"/>
    <cellStyle name="Comma 3 2 3 2" xfId="474"/>
    <cellStyle name="Comma 3 2 3 3" xfId="475"/>
    <cellStyle name="Comma 3 2 3 4" xfId="476"/>
    <cellStyle name="Comma 3 2 3 5" xfId="477"/>
    <cellStyle name="Comma 3 2 4" xfId="478"/>
    <cellStyle name="Comma 3 2 4 2" xfId="479"/>
    <cellStyle name="Comma 3 2 4 3" xfId="480"/>
    <cellStyle name="Comma 3 2 4 4" xfId="481"/>
    <cellStyle name="Comma 3 2 4 5" xfId="482"/>
    <cellStyle name="Comma 3 2 5" xfId="483"/>
    <cellStyle name="Comma 3 2 6" xfId="484"/>
    <cellStyle name="Comma 3 2 7" xfId="485"/>
    <cellStyle name="Comma 3 2 8" xfId="486"/>
    <cellStyle name="Comma 3 20" xfId="487"/>
    <cellStyle name="Comma 3 21" xfId="488"/>
    <cellStyle name="Comma 3 3" xfId="489"/>
    <cellStyle name="Comma 3 3 2" xfId="490"/>
    <cellStyle name="Comma 3 3 2 2" xfId="491"/>
    <cellStyle name="Comma 3 3 2 3" xfId="492"/>
    <cellStyle name="Comma 3 3 2 4" xfId="493"/>
    <cellStyle name="Comma 3 3 2 5" xfId="494"/>
    <cellStyle name="Comma 3 3 3" xfId="495"/>
    <cellStyle name="Comma 3 3 3 2" xfId="496"/>
    <cellStyle name="Comma 3 3 3 3" xfId="497"/>
    <cellStyle name="Comma 3 3 3 4" xfId="498"/>
    <cellStyle name="Comma 3 3 3 5" xfId="499"/>
    <cellStyle name="Comma 3 3 4" xfId="500"/>
    <cellStyle name="Comma 3 3 4 2" xfId="501"/>
    <cellStyle name="Comma 3 3 4 3" xfId="502"/>
    <cellStyle name="Comma 3 3 4 4" xfId="503"/>
    <cellStyle name="Comma 3 3 4 5" xfId="504"/>
    <cellStyle name="Comma 3 3 5" xfId="505"/>
    <cellStyle name="Comma 3 3 6" xfId="506"/>
    <cellStyle name="Comma 3 3 7" xfId="507"/>
    <cellStyle name="Comma 3 3 8" xfId="508"/>
    <cellStyle name="Comma 3 4" xfId="509"/>
    <cellStyle name="Comma 3 4 2" xfId="510"/>
    <cellStyle name="Comma 3 4 2 2" xfId="511"/>
    <cellStyle name="Comma 3 4 2 3" xfId="512"/>
    <cellStyle name="Comma 3 4 2 4" xfId="513"/>
    <cellStyle name="Comma 3 4 2 5" xfId="514"/>
    <cellStyle name="Comma 3 4 3" xfId="515"/>
    <cellStyle name="Comma 3 4 3 2" xfId="516"/>
    <cellStyle name="Comma 3 4 3 3" xfId="517"/>
    <cellStyle name="Comma 3 4 3 4" xfId="518"/>
    <cellStyle name="Comma 3 4 3 5" xfId="519"/>
    <cellStyle name="Comma 3 4 4" xfId="520"/>
    <cellStyle name="Comma 3 4 4 2" xfId="521"/>
    <cellStyle name="Comma 3 4 4 3" xfId="522"/>
    <cellStyle name="Comma 3 4 4 4" xfId="523"/>
    <cellStyle name="Comma 3 4 4 5" xfId="524"/>
    <cellStyle name="Comma 3 4 5" xfId="525"/>
    <cellStyle name="Comma 3 4 6" xfId="526"/>
    <cellStyle name="Comma 3 4 7" xfId="527"/>
    <cellStyle name="Comma 3 4 8" xfId="528"/>
    <cellStyle name="Comma 3 5" xfId="529"/>
    <cellStyle name="Comma 3 5 2" xfId="530"/>
    <cellStyle name="Comma 3 5 2 2" xfId="531"/>
    <cellStyle name="Comma 3 5 2 3" xfId="532"/>
    <cellStyle name="Comma 3 5 2 4" xfId="533"/>
    <cellStyle name="Comma 3 5 2 5" xfId="534"/>
    <cellStyle name="Comma 3 5 3" xfId="535"/>
    <cellStyle name="Comma 3 5 3 2" xfId="536"/>
    <cellStyle name="Comma 3 5 3 3" xfId="537"/>
    <cellStyle name="Comma 3 5 3 4" xfId="538"/>
    <cellStyle name="Comma 3 5 3 5" xfId="539"/>
    <cellStyle name="Comma 3 5 4" xfId="540"/>
    <cellStyle name="Comma 3 5 4 2" xfId="541"/>
    <cellStyle name="Comma 3 5 4 3" xfId="542"/>
    <cellStyle name="Comma 3 5 4 4" xfId="543"/>
    <cellStyle name="Comma 3 5 4 5" xfId="544"/>
    <cellStyle name="Comma 3 5 5" xfId="545"/>
    <cellStyle name="Comma 3 5 6" xfId="546"/>
    <cellStyle name="Comma 3 5 7" xfId="547"/>
    <cellStyle name="Comma 3 5 8" xfId="548"/>
    <cellStyle name="Comma 3 6" xfId="549"/>
    <cellStyle name="Comma 3 6 2" xfId="550"/>
    <cellStyle name="Comma 3 6 2 2" xfId="551"/>
    <cellStyle name="Comma 3 6 2 3" xfId="552"/>
    <cellStyle name="Comma 3 6 2 4" xfId="553"/>
    <cellStyle name="Comma 3 6 2 5" xfId="554"/>
    <cellStyle name="Comma 3 6 3" xfId="555"/>
    <cellStyle name="Comma 3 6 3 2" xfId="556"/>
    <cellStyle name="Comma 3 6 3 3" xfId="557"/>
    <cellStyle name="Comma 3 6 3 4" xfId="558"/>
    <cellStyle name="Comma 3 6 3 5" xfId="559"/>
    <cellStyle name="Comma 3 6 4" xfId="560"/>
    <cellStyle name="Comma 3 6 4 2" xfId="561"/>
    <cellStyle name="Comma 3 6 4 3" xfId="562"/>
    <cellStyle name="Comma 3 6 4 4" xfId="563"/>
    <cellStyle name="Comma 3 6 4 5" xfId="564"/>
    <cellStyle name="Comma 3 6 5" xfId="565"/>
    <cellStyle name="Comma 3 6 6" xfId="566"/>
    <cellStyle name="Comma 3 6 7" xfId="567"/>
    <cellStyle name="Comma 3 6 8" xfId="568"/>
    <cellStyle name="Comma 3 7" xfId="569"/>
    <cellStyle name="Comma 3 7 2" xfId="570"/>
    <cellStyle name="Comma 3 7 2 2" xfId="571"/>
    <cellStyle name="Comma 3 7 2 3" xfId="572"/>
    <cellStyle name="Comma 3 7 2 4" xfId="573"/>
    <cellStyle name="Comma 3 7 2 5" xfId="574"/>
    <cellStyle name="Comma 3 7 3" xfId="575"/>
    <cellStyle name="Comma 3 7 3 2" xfId="576"/>
    <cellStyle name="Comma 3 7 3 3" xfId="577"/>
    <cellStyle name="Comma 3 7 3 4" xfId="578"/>
    <cellStyle name="Comma 3 7 3 5" xfId="579"/>
    <cellStyle name="Comma 3 7 4" xfId="580"/>
    <cellStyle name="Comma 3 7 4 2" xfId="581"/>
    <cellStyle name="Comma 3 7 4 3" xfId="582"/>
    <cellStyle name="Comma 3 7 4 4" xfId="583"/>
    <cellStyle name="Comma 3 7 4 5" xfId="584"/>
    <cellStyle name="Comma 3 7 5" xfId="585"/>
    <cellStyle name="Comma 3 7 6" xfId="586"/>
    <cellStyle name="Comma 3 7 7" xfId="587"/>
    <cellStyle name="Comma 3 7 8" xfId="588"/>
    <cellStyle name="Comma 3 8" xfId="589"/>
    <cellStyle name="Comma 3 8 2" xfId="590"/>
    <cellStyle name="Comma 3 8 2 2" xfId="591"/>
    <cellStyle name="Comma 3 8 2 3" xfId="592"/>
    <cellStyle name="Comma 3 8 2 4" xfId="593"/>
    <cellStyle name="Comma 3 8 2 5" xfId="594"/>
    <cellStyle name="Comma 3 8 3" xfId="595"/>
    <cellStyle name="Comma 3 8 3 2" xfId="596"/>
    <cellStyle name="Comma 3 8 3 3" xfId="597"/>
    <cellStyle name="Comma 3 8 3 4" xfId="598"/>
    <cellStyle name="Comma 3 8 3 5" xfId="599"/>
    <cellStyle name="Comma 3 8 4" xfId="600"/>
    <cellStyle name="Comma 3 8 4 2" xfId="601"/>
    <cellStyle name="Comma 3 8 4 3" xfId="602"/>
    <cellStyle name="Comma 3 8 4 4" xfId="603"/>
    <cellStyle name="Comma 3 8 4 5" xfId="604"/>
    <cellStyle name="Comma 3 8 5" xfId="605"/>
    <cellStyle name="Comma 3 8 6" xfId="606"/>
    <cellStyle name="Comma 3 8 7" xfId="607"/>
    <cellStyle name="Comma 3 8 8" xfId="608"/>
    <cellStyle name="Comma 3 9" xfId="609"/>
    <cellStyle name="Comma 3 9 2" xfId="610"/>
    <cellStyle name="Comma 3 9 2 2" xfId="611"/>
    <cellStyle name="Comma 3 9 2 3" xfId="612"/>
    <cellStyle name="Comma 3 9 2 4" xfId="613"/>
    <cellStyle name="Comma 3 9 2 5" xfId="614"/>
    <cellStyle name="Comma 3 9 3" xfId="615"/>
    <cellStyle name="Comma 3 9 3 2" xfId="616"/>
    <cellStyle name="Comma 3 9 3 3" xfId="617"/>
    <cellStyle name="Comma 3 9 3 4" xfId="618"/>
    <cellStyle name="Comma 3 9 3 5" xfId="619"/>
    <cellStyle name="Comma 3 9 4" xfId="620"/>
    <cellStyle name="Comma 3 9 4 2" xfId="621"/>
    <cellStyle name="Comma 3 9 4 3" xfId="622"/>
    <cellStyle name="Comma 3 9 4 4" xfId="623"/>
    <cellStyle name="Comma 3 9 4 5" xfId="624"/>
    <cellStyle name="Comma 3 9 5" xfId="625"/>
    <cellStyle name="Comma 3 9 6" xfId="626"/>
    <cellStyle name="Comma 3 9 7" xfId="627"/>
    <cellStyle name="Comma 3 9 8" xfId="628"/>
    <cellStyle name="Comma 4" xfId="4"/>
    <cellStyle name="Comma 4 2" xfId="629"/>
    <cellStyle name="Comma 4 2 2" xfId="630"/>
    <cellStyle name="Comma 4 3" xfId="631"/>
    <cellStyle name="Comma 4 4" xfId="632"/>
    <cellStyle name="Comma 5" xfId="14"/>
    <cellStyle name="Comma 5 2" xfId="633"/>
    <cellStyle name="Comma 6" xfId="634"/>
    <cellStyle name="Comma 6 2" xfId="635"/>
    <cellStyle name="Comma 7" xfId="636"/>
    <cellStyle name="Comma 7 10" xfId="637"/>
    <cellStyle name="Currency 18" xfId="638"/>
    <cellStyle name="Currency 18 2" xfId="639"/>
    <cellStyle name="Currency 18 3" xfId="640"/>
    <cellStyle name="Normal" xfId="0" builtinId="0"/>
    <cellStyle name="Normal 10" xfId="641"/>
    <cellStyle name="Normal 10 10" xfId="642"/>
    <cellStyle name="Normal 10 11" xfId="643"/>
    <cellStyle name="Normal 10 12" xfId="644"/>
    <cellStyle name="Normal 10 13" xfId="645"/>
    <cellStyle name="Normal 10 14" xfId="646"/>
    <cellStyle name="Normal 10 15" xfId="647"/>
    <cellStyle name="Normal 10 16" xfId="648"/>
    <cellStyle name="Normal 10 17" xfId="649"/>
    <cellStyle name="Normal 10 18" xfId="650"/>
    <cellStyle name="Normal 10 19" xfId="651"/>
    <cellStyle name="Normal 10 2" xfId="652"/>
    <cellStyle name="Normal 10 20" xfId="653"/>
    <cellStyle name="Normal 10 3" xfId="654"/>
    <cellStyle name="Normal 10 4" xfId="655"/>
    <cellStyle name="Normal 10 5" xfId="656"/>
    <cellStyle name="Normal 10 6" xfId="657"/>
    <cellStyle name="Normal 10 7" xfId="658"/>
    <cellStyle name="Normal 10 8" xfId="659"/>
    <cellStyle name="Normal 10 9" xfId="660"/>
    <cellStyle name="Normal 100" xfId="661"/>
    <cellStyle name="Normal 100 2" xfId="662"/>
    <cellStyle name="Normal 100 3" xfId="663"/>
    <cellStyle name="Normal 100 4" xfId="664"/>
    <cellStyle name="Normal 100 5" xfId="665"/>
    <cellStyle name="Normal 101" xfId="666"/>
    <cellStyle name="Normal 101 2" xfId="667"/>
    <cellStyle name="Normal 101 3" xfId="668"/>
    <cellStyle name="Normal 101 4" xfId="669"/>
    <cellStyle name="Normal 101 5" xfId="670"/>
    <cellStyle name="Normal 102" xfId="671"/>
    <cellStyle name="Normal 102 2" xfId="672"/>
    <cellStyle name="Normal 102 3" xfId="673"/>
    <cellStyle name="Normal 102 4" xfId="674"/>
    <cellStyle name="Normal 102 5" xfId="675"/>
    <cellStyle name="Normal 103" xfId="676"/>
    <cellStyle name="Normal 103 2" xfId="677"/>
    <cellStyle name="Normal 103 3" xfId="678"/>
    <cellStyle name="Normal 103 4" xfId="679"/>
    <cellStyle name="Normal 103 5" xfId="680"/>
    <cellStyle name="Normal 104" xfId="681"/>
    <cellStyle name="Normal 104 2" xfId="682"/>
    <cellStyle name="Normal 104 3" xfId="683"/>
    <cellStyle name="Normal 104 4" xfId="684"/>
    <cellStyle name="Normal 104 5" xfId="685"/>
    <cellStyle name="Normal 105" xfId="686"/>
    <cellStyle name="Normal 105 2" xfId="687"/>
    <cellStyle name="Normal 105 3" xfId="688"/>
    <cellStyle name="Normal 105 4" xfId="689"/>
    <cellStyle name="Normal 105 5" xfId="690"/>
    <cellStyle name="Normal 106" xfId="691"/>
    <cellStyle name="Normal 106 2" xfId="692"/>
    <cellStyle name="Normal 106 3" xfId="693"/>
    <cellStyle name="Normal 106 4" xfId="694"/>
    <cellStyle name="Normal 106 5" xfId="695"/>
    <cellStyle name="Normal 107" xfId="696"/>
    <cellStyle name="Normal 107 2" xfId="697"/>
    <cellStyle name="Normal 107 3" xfId="698"/>
    <cellStyle name="Normal 107 4" xfId="699"/>
    <cellStyle name="Normal 107 5" xfId="700"/>
    <cellStyle name="Normal 108" xfId="701"/>
    <cellStyle name="Normal 108 2" xfId="702"/>
    <cellStyle name="Normal 108 3" xfId="703"/>
    <cellStyle name="Normal 108 4" xfId="704"/>
    <cellStyle name="Normal 108 5" xfId="705"/>
    <cellStyle name="Normal 109" xfId="706"/>
    <cellStyle name="Normal 109 2" xfId="707"/>
    <cellStyle name="Normal 109 3" xfId="708"/>
    <cellStyle name="Normal 109 4" xfId="709"/>
    <cellStyle name="Normal 109 5" xfId="710"/>
    <cellStyle name="Normal 11" xfId="711"/>
    <cellStyle name="Normal 11 10" xfId="712"/>
    <cellStyle name="Normal 11 11" xfId="713"/>
    <cellStyle name="Normal 11 12" xfId="714"/>
    <cellStyle name="Normal 11 13" xfId="715"/>
    <cellStyle name="Normal 11 14" xfId="716"/>
    <cellStyle name="Normal 11 15" xfId="717"/>
    <cellStyle name="Normal 11 16" xfId="718"/>
    <cellStyle name="Normal 11 17" xfId="719"/>
    <cellStyle name="Normal 11 18" xfId="720"/>
    <cellStyle name="Normal 11 19" xfId="721"/>
    <cellStyle name="Normal 11 2" xfId="722"/>
    <cellStyle name="Normal 11 20" xfId="723"/>
    <cellStyle name="Normal 11 3" xfId="724"/>
    <cellStyle name="Normal 11 4" xfId="725"/>
    <cellStyle name="Normal 11 5" xfId="726"/>
    <cellStyle name="Normal 11 6" xfId="727"/>
    <cellStyle name="Normal 11 7" xfId="728"/>
    <cellStyle name="Normal 11 8" xfId="729"/>
    <cellStyle name="Normal 11 9" xfId="730"/>
    <cellStyle name="Normal 110" xfId="731"/>
    <cellStyle name="Normal 110 2" xfId="732"/>
    <cellStyle name="Normal 110 3" xfId="733"/>
    <cellStyle name="Normal 110 4" xfId="734"/>
    <cellStyle name="Normal 110 5" xfId="735"/>
    <cellStyle name="Normal 111" xfId="736"/>
    <cellStyle name="Normal 111 2" xfId="737"/>
    <cellStyle name="Normal 111 3" xfId="738"/>
    <cellStyle name="Normal 111 4" xfId="739"/>
    <cellStyle name="Normal 111 5" xfId="740"/>
    <cellStyle name="Normal 112" xfId="741"/>
    <cellStyle name="Normal 112 2" xfId="742"/>
    <cellStyle name="Normal 112 3" xfId="743"/>
    <cellStyle name="Normal 112 4" xfId="744"/>
    <cellStyle name="Normal 112 5" xfId="745"/>
    <cellStyle name="Normal 113" xfId="746"/>
    <cellStyle name="Normal 113 2" xfId="747"/>
    <cellStyle name="Normal 113 3" xfId="748"/>
    <cellStyle name="Normal 113 4" xfId="749"/>
    <cellStyle name="Normal 113 5" xfId="750"/>
    <cellStyle name="Normal 114" xfId="751"/>
    <cellStyle name="Normal 114 2" xfId="752"/>
    <cellStyle name="Normal 114 3" xfId="753"/>
    <cellStyle name="Normal 114 4" xfId="754"/>
    <cellStyle name="Normal 114 5" xfId="755"/>
    <cellStyle name="Normal 115" xfId="756"/>
    <cellStyle name="Normal 115 2" xfId="757"/>
    <cellStyle name="Normal 115 3" xfId="758"/>
    <cellStyle name="Normal 115 4" xfId="759"/>
    <cellStyle name="Normal 115 5" xfId="760"/>
    <cellStyle name="Normal 116" xfId="761"/>
    <cellStyle name="Normal 116 2" xfId="762"/>
    <cellStyle name="Normal 116 3" xfId="763"/>
    <cellStyle name="Normal 116 4" xfId="764"/>
    <cellStyle name="Normal 116 5" xfId="765"/>
    <cellStyle name="Normal 117" xfId="766"/>
    <cellStyle name="Normal 117 2" xfId="767"/>
    <cellStyle name="Normal 117 3" xfId="768"/>
    <cellStyle name="Normal 117 4" xfId="769"/>
    <cellStyle name="Normal 117 5" xfId="770"/>
    <cellStyle name="Normal 118" xfId="771"/>
    <cellStyle name="Normal 118 2" xfId="772"/>
    <cellStyle name="Normal 118 3" xfId="773"/>
    <cellStyle name="Normal 118 4" xfId="774"/>
    <cellStyle name="Normal 118 5" xfId="775"/>
    <cellStyle name="Normal 119" xfId="776"/>
    <cellStyle name="Normal 119 2" xfId="777"/>
    <cellStyle name="Normal 119 3" xfId="778"/>
    <cellStyle name="Normal 119 4" xfId="779"/>
    <cellStyle name="Normal 119 5" xfId="780"/>
    <cellStyle name="Normal 12" xfId="781"/>
    <cellStyle name="Normal 12 10" xfId="782"/>
    <cellStyle name="Normal 12 11" xfId="783"/>
    <cellStyle name="Normal 12 12" xfId="784"/>
    <cellStyle name="Normal 12 13" xfId="785"/>
    <cellStyle name="Normal 12 14" xfId="786"/>
    <cellStyle name="Normal 12 15" xfId="787"/>
    <cellStyle name="Normal 12 16" xfId="788"/>
    <cellStyle name="Normal 12 17" xfId="789"/>
    <cellStyle name="Normal 12 18" xfId="790"/>
    <cellStyle name="Normal 12 19" xfId="791"/>
    <cellStyle name="Normal 12 2" xfId="792"/>
    <cellStyle name="Normal 12 20" xfId="793"/>
    <cellStyle name="Normal 12 3" xfId="794"/>
    <cellStyle name="Normal 12 4" xfId="795"/>
    <cellStyle name="Normal 12 5" xfId="796"/>
    <cellStyle name="Normal 12 6" xfId="797"/>
    <cellStyle name="Normal 12 7" xfId="798"/>
    <cellStyle name="Normal 12 8" xfId="799"/>
    <cellStyle name="Normal 12 9" xfId="800"/>
    <cellStyle name="Normal 120" xfId="801"/>
    <cellStyle name="Normal 120 2" xfId="802"/>
    <cellStyle name="Normal 120 3" xfId="803"/>
    <cellStyle name="Normal 120 4" xfId="804"/>
    <cellStyle name="Normal 120 5" xfId="805"/>
    <cellStyle name="Normal 121" xfId="806"/>
    <cellStyle name="Normal 121 2" xfId="807"/>
    <cellStyle name="Normal 121 3" xfId="808"/>
    <cellStyle name="Normal 121 4" xfId="809"/>
    <cellStyle name="Normal 121 5" xfId="810"/>
    <cellStyle name="Normal 122" xfId="811"/>
    <cellStyle name="Normal 122 2" xfId="812"/>
    <cellStyle name="Normal 122 3" xfId="813"/>
    <cellStyle name="Normal 122 4" xfId="814"/>
    <cellStyle name="Normal 122 5" xfId="815"/>
    <cellStyle name="Normal 123" xfId="816"/>
    <cellStyle name="Normal 123 2" xfId="817"/>
    <cellStyle name="Normal 123 3" xfId="818"/>
    <cellStyle name="Normal 123 4" xfId="819"/>
    <cellStyle name="Normal 123 5" xfId="820"/>
    <cellStyle name="Normal 123 6" xfId="821"/>
    <cellStyle name="Normal 124" xfId="822"/>
    <cellStyle name="Normal 124 2" xfId="823"/>
    <cellStyle name="Normal 124 3" xfId="824"/>
    <cellStyle name="Normal 124 4" xfId="825"/>
    <cellStyle name="Normal 124 5" xfId="826"/>
    <cellStyle name="Normal 125" xfId="827"/>
    <cellStyle name="Normal 125 2" xfId="828"/>
    <cellStyle name="Normal 125 3" xfId="829"/>
    <cellStyle name="Normal 125 4" xfId="830"/>
    <cellStyle name="Normal 125 5" xfId="831"/>
    <cellStyle name="Normal 126" xfId="832"/>
    <cellStyle name="Normal 126 2" xfId="833"/>
    <cellStyle name="Normal 126 3" xfId="834"/>
    <cellStyle name="Normal 126 4" xfId="835"/>
    <cellStyle name="Normal 126 5" xfId="836"/>
    <cellStyle name="Normal 127" xfId="837"/>
    <cellStyle name="Normal 127 2" xfId="838"/>
    <cellStyle name="Normal 127 3" xfId="839"/>
    <cellStyle name="Normal 127 4" xfId="840"/>
    <cellStyle name="Normal 127 5" xfId="841"/>
    <cellStyle name="Normal 128" xfId="842"/>
    <cellStyle name="Normal 128 2" xfId="843"/>
    <cellStyle name="Normal 128 3" xfId="844"/>
    <cellStyle name="Normal 128 4" xfId="845"/>
    <cellStyle name="Normal 128 5" xfId="846"/>
    <cellStyle name="Normal 129" xfId="847"/>
    <cellStyle name="Normal 129 2" xfId="848"/>
    <cellStyle name="Normal 129 3" xfId="849"/>
    <cellStyle name="Normal 129 4" xfId="850"/>
    <cellStyle name="Normal 129 5" xfId="851"/>
    <cellStyle name="Normal 129 6" xfId="852"/>
    <cellStyle name="Normal 13" xfId="853"/>
    <cellStyle name="Normal 13 10" xfId="854"/>
    <cellStyle name="Normal 13 11" xfId="855"/>
    <cellStyle name="Normal 13 12" xfId="856"/>
    <cellStyle name="Normal 13 13" xfId="857"/>
    <cellStyle name="Normal 13 14" xfId="858"/>
    <cellStyle name="Normal 13 15" xfId="859"/>
    <cellStyle name="Normal 13 16" xfId="860"/>
    <cellStyle name="Normal 13 17" xfId="861"/>
    <cellStyle name="Normal 13 18" xfId="862"/>
    <cellStyle name="Normal 13 19" xfId="863"/>
    <cellStyle name="Normal 13 2" xfId="864"/>
    <cellStyle name="Normal 13 20" xfId="865"/>
    <cellStyle name="Normal 13 3" xfId="866"/>
    <cellStyle name="Normal 13 4" xfId="867"/>
    <cellStyle name="Normal 13 5" xfId="868"/>
    <cellStyle name="Normal 13 6" xfId="869"/>
    <cellStyle name="Normal 13 7" xfId="870"/>
    <cellStyle name="Normal 13 8" xfId="871"/>
    <cellStyle name="Normal 13 9" xfId="872"/>
    <cellStyle name="Normal 130" xfId="873"/>
    <cellStyle name="Normal 131" xfId="874"/>
    <cellStyle name="Normal 132" xfId="875"/>
    <cellStyle name="Normal 133" xfId="876"/>
    <cellStyle name="Normal 134" xfId="877"/>
    <cellStyle name="Normal 135" xfId="878"/>
    <cellStyle name="Normal 136" xfId="879"/>
    <cellStyle name="Normal 137" xfId="880"/>
    <cellStyle name="Normal 138" xfId="881"/>
    <cellStyle name="Normal 139" xfId="882"/>
    <cellStyle name="Normal 14" xfId="883"/>
    <cellStyle name="Normal 14 10" xfId="884"/>
    <cellStyle name="Normal 14 11" xfId="885"/>
    <cellStyle name="Normal 14 12" xfId="886"/>
    <cellStyle name="Normal 14 13" xfId="887"/>
    <cellStyle name="Normal 14 14" xfId="888"/>
    <cellStyle name="Normal 14 15" xfId="889"/>
    <cellStyle name="Normal 14 16" xfId="890"/>
    <cellStyle name="Normal 14 17" xfId="891"/>
    <cellStyle name="Normal 14 18" xfId="892"/>
    <cellStyle name="Normal 14 19" xfId="893"/>
    <cellStyle name="Normal 14 2" xfId="894"/>
    <cellStyle name="Normal 14 20" xfId="895"/>
    <cellStyle name="Normal 14 3" xfId="896"/>
    <cellStyle name="Normal 14 4" xfId="897"/>
    <cellStyle name="Normal 14 5" xfId="898"/>
    <cellStyle name="Normal 14 6" xfId="899"/>
    <cellStyle name="Normal 14 7" xfId="900"/>
    <cellStyle name="Normal 14 8" xfId="901"/>
    <cellStyle name="Normal 14 9" xfId="902"/>
    <cellStyle name="Normal 140" xfId="903"/>
    <cellStyle name="Normal 141" xfId="904"/>
    <cellStyle name="Normal 142" xfId="905"/>
    <cellStyle name="Normal 143" xfId="906"/>
    <cellStyle name="Normal 144" xfId="907"/>
    <cellStyle name="Normal 145" xfId="908"/>
    <cellStyle name="Normal 146" xfId="909"/>
    <cellStyle name="Normal 147" xfId="910"/>
    <cellStyle name="Normal 148" xfId="911"/>
    <cellStyle name="Normal 149" xfId="912"/>
    <cellStyle name="Normal 15" xfId="913"/>
    <cellStyle name="Normal 15 10" xfId="914"/>
    <cellStyle name="Normal 15 11" xfId="915"/>
    <cellStyle name="Normal 15 12" xfId="916"/>
    <cellStyle name="Normal 15 13" xfId="917"/>
    <cellStyle name="Normal 15 14" xfId="918"/>
    <cellStyle name="Normal 15 15" xfId="919"/>
    <cellStyle name="Normal 15 16" xfId="920"/>
    <cellStyle name="Normal 15 17" xfId="921"/>
    <cellStyle name="Normal 15 18" xfId="922"/>
    <cellStyle name="Normal 15 19" xfId="923"/>
    <cellStyle name="Normal 15 2" xfId="924"/>
    <cellStyle name="Normal 15 20" xfId="925"/>
    <cellStyle name="Normal 15 3" xfId="926"/>
    <cellStyle name="Normal 15 4" xfId="927"/>
    <cellStyle name="Normal 15 5" xfId="928"/>
    <cellStyle name="Normal 15 6" xfId="929"/>
    <cellStyle name="Normal 15 7" xfId="930"/>
    <cellStyle name="Normal 15 8" xfId="931"/>
    <cellStyle name="Normal 15 9" xfId="932"/>
    <cellStyle name="Normal 150" xfId="933"/>
    <cellStyle name="Normal 151" xfId="934"/>
    <cellStyle name="Normal 152" xfId="935"/>
    <cellStyle name="Normal 153" xfId="936"/>
    <cellStyle name="Normal 154" xfId="937"/>
    <cellStyle name="Normal 155" xfId="938"/>
    <cellStyle name="Normal 156" xfId="939"/>
    <cellStyle name="Normal 157" xfId="940"/>
    <cellStyle name="Normal 158" xfId="941"/>
    <cellStyle name="Normal 159" xfId="942"/>
    <cellStyle name="Normal 16" xfId="943"/>
    <cellStyle name="Normal 16 10" xfId="944"/>
    <cellStyle name="Normal 16 11" xfId="945"/>
    <cellStyle name="Normal 16 12" xfId="946"/>
    <cellStyle name="Normal 16 13" xfId="947"/>
    <cellStyle name="Normal 16 14" xfId="948"/>
    <cellStyle name="Normal 16 15" xfId="949"/>
    <cellStyle name="Normal 16 16" xfId="950"/>
    <cellStyle name="Normal 16 17" xfId="951"/>
    <cellStyle name="Normal 16 18" xfId="952"/>
    <cellStyle name="Normal 16 19" xfId="953"/>
    <cellStyle name="Normal 16 2" xfId="954"/>
    <cellStyle name="Normal 16 20" xfId="955"/>
    <cellStyle name="Normal 16 3" xfId="956"/>
    <cellStyle name="Normal 16 4" xfId="957"/>
    <cellStyle name="Normal 16 5" xfId="958"/>
    <cellStyle name="Normal 16 6" xfId="959"/>
    <cellStyle name="Normal 16 7" xfId="960"/>
    <cellStyle name="Normal 16 8" xfId="961"/>
    <cellStyle name="Normal 16 9" xfId="962"/>
    <cellStyle name="Normal 160" xfId="963"/>
    <cellStyle name="Normal 161" xfId="964"/>
    <cellStyle name="Normal 162" xfId="965"/>
    <cellStyle name="Normal 163" xfId="966"/>
    <cellStyle name="Normal 164" xfId="967"/>
    <cellStyle name="Normal 165" xfId="968"/>
    <cellStyle name="Normal 166" xfId="969"/>
    <cellStyle name="Normal 167" xfId="970"/>
    <cellStyle name="Normal 168" xfId="971"/>
    <cellStyle name="Normal 169" xfId="972"/>
    <cellStyle name="Normal 17" xfId="973"/>
    <cellStyle name="Normal 17 10" xfId="974"/>
    <cellStyle name="Normal 17 11" xfId="975"/>
    <cellStyle name="Normal 17 12" xfId="976"/>
    <cellStyle name="Normal 17 13" xfId="977"/>
    <cellStyle name="Normal 17 14" xfId="978"/>
    <cellStyle name="Normal 17 15" xfId="979"/>
    <cellStyle name="Normal 17 16" xfId="980"/>
    <cellStyle name="Normal 17 17" xfId="981"/>
    <cellStyle name="Normal 17 18" xfId="982"/>
    <cellStyle name="Normal 17 19" xfId="983"/>
    <cellStyle name="Normal 17 2" xfId="984"/>
    <cellStyle name="Normal 17 2 2" xfId="985"/>
    <cellStyle name="Normal 17 2 3" xfId="986"/>
    <cellStyle name="Normal 17 2 4" xfId="987"/>
    <cellStyle name="Normal 17 2 5" xfId="988"/>
    <cellStyle name="Normal 17 20" xfId="989"/>
    <cellStyle name="Normal 17 21" xfId="990"/>
    <cellStyle name="Normal 17 22" xfId="991"/>
    <cellStyle name="Normal 17 23" xfId="992"/>
    <cellStyle name="Normal 17 3" xfId="993"/>
    <cellStyle name="Normal 17 4" xfId="994"/>
    <cellStyle name="Normal 17 5" xfId="995"/>
    <cellStyle name="Normal 17 6" xfId="996"/>
    <cellStyle name="Normal 17 7" xfId="997"/>
    <cellStyle name="Normal 17 8" xfId="998"/>
    <cellStyle name="Normal 17 9" xfId="999"/>
    <cellStyle name="Normal 170" xfId="1000"/>
    <cellStyle name="Normal 171" xfId="1001"/>
    <cellStyle name="Normal 172" xfId="1002"/>
    <cellStyle name="Normal 173" xfId="1003"/>
    <cellStyle name="Normal 174" xfId="1004"/>
    <cellStyle name="Normal 175" xfId="1005"/>
    <cellStyle name="Normal 176" xfId="1006"/>
    <cellStyle name="Normal 177" xfId="1007"/>
    <cellStyle name="Normal 178" xfId="1008"/>
    <cellStyle name="Normal 179" xfId="1009"/>
    <cellStyle name="Normal 18" xfId="1010"/>
    <cellStyle name="Normal 18 10" xfId="1011"/>
    <cellStyle name="Normal 18 11" xfId="1012"/>
    <cellStyle name="Normal 18 12" xfId="1013"/>
    <cellStyle name="Normal 18 13" xfId="1014"/>
    <cellStyle name="Normal 18 14" xfId="1015"/>
    <cellStyle name="Normal 18 15" xfId="1016"/>
    <cellStyle name="Normal 18 16" xfId="1017"/>
    <cellStyle name="Normal 18 17" xfId="1018"/>
    <cellStyle name="Normal 18 18" xfId="1019"/>
    <cellStyle name="Normal 18 19" xfId="1020"/>
    <cellStyle name="Normal 18 2" xfId="1021"/>
    <cellStyle name="Normal 18 20" xfId="1022"/>
    <cellStyle name="Normal 18 3" xfId="1023"/>
    <cellStyle name="Normal 18 4" xfId="1024"/>
    <cellStyle name="Normal 18 5" xfId="1025"/>
    <cellStyle name="Normal 18 6" xfId="1026"/>
    <cellStyle name="Normal 18 7" xfId="1027"/>
    <cellStyle name="Normal 18 8" xfId="1028"/>
    <cellStyle name="Normal 18 9" xfId="1029"/>
    <cellStyle name="Normal 180" xfId="1030"/>
    <cellStyle name="Normal 181" xfId="1031"/>
    <cellStyle name="Normal 182" xfId="1032"/>
    <cellStyle name="Normal 183" xfId="1033"/>
    <cellStyle name="Normal 184" xfId="1034"/>
    <cellStyle name="Normal 185" xfId="1035"/>
    <cellStyle name="Normal 186" xfId="1036"/>
    <cellStyle name="Normal 187" xfId="1037"/>
    <cellStyle name="Normal 188" xfId="1038"/>
    <cellStyle name="Normal 189" xfId="1039"/>
    <cellStyle name="Normal 19" xfId="1040"/>
    <cellStyle name="Normal 19 10" xfId="1041"/>
    <cellStyle name="Normal 19 11" xfId="1042"/>
    <cellStyle name="Normal 19 12" xfId="1043"/>
    <cellStyle name="Normal 19 13" xfId="1044"/>
    <cellStyle name="Normal 19 14" xfId="1045"/>
    <cellStyle name="Normal 19 15" xfId="1046"/>
    <cellStyle name="Normal 19 16" xfId="1047"/>
    <cellStyle name="Normal 19 17" xfId="1048"/>
    <cellStyle name="Normal 19 18" xfId="1049"/>
    <cellStyle name="Normal 19 19" xfId="1050"/>
    <cellStyle name="Normal 19 2" xfId="1051"/>
    <cellStyle name="Normal 19 20" xfId="1052"/>
    <cellStyle name="Normal 19 3" xfId="1053"/>
    <cellStyle name="Normal 19 4" xfId="1054"/>
    <cellStyle name="Normal 19 5" xfId="1055"/>
    <cellStyle name="Normal 19 6" xfId="1056"/>
    <cellStyle name="Normal 19 7" xfId="1057"/>
    <cellStyle name="Normal 19 8" xfId="1058"/>
    <cellStyle name="Normal 19 9" xfId="1059"/>
    <cellStyle name="Normal 190" xfId="1060"/>
    <cellStyle name="Normal 191" xfId="1061"/>
    <cellStyle name="Normal 192" xfId="1062"/>
    <cellStyle name="Normal 193" xfId="1063"/>
    <cellStyle name="Normal 194" xfId="1064"/>
    <cellStyle name="Normal 195" xfId="1065"/>
    <cellStyle name="Normal 196" xfId="1066"/>
    <cellStyle name="Normal 197" xfId="1067"/>
    <cellStyle name="Normal 198" xfId="1068"/>
    <cellStyle name="Normal 199" xfId="1069"/>
    <cellStyle name="Normal 2" xfId="5"/>
    <cellStyle name="Normal 2 10" xfId="1070"/>
    <cellStyle name="Normal 2 10 2" xfId="1071"/>
    <cellStyle name="Normal 2 10 3" xfId="1072"/>
    <cellStyle name="Normal 2 10 4" xfId="1073"/>
    <cellStyle name="Normal 2 11" xfId="1074"/>
    <cellStyle name="Normal 2 11 2" xfId="1075"/>
    <cellStyle name="Normal 2 11 3" xfId="1076"/>
    <cellStyle name="Normal 2 12" xfId="1077"/>
    <cellStyle name="Normal 2 12 2" xfId="1078"/>
    <cellStyle name="Normal 2 12 3" xfId="1079"/>
    <cellStyle name="Normal 2 13" xfId="1080"/>
    <cellStyle name="Normal 2 13 2" xfId="1081"/>
    <cellStyle name="Normal 2 13 3" xfId="1082"/>
    <cellStyle name="Normal 2 14" xfId="1083"/>
    <cellStyle name="Normal 2 14 2" xfId="1084"/>
    <cellStyle name="Normal 2 14 3" xfId="1085"/>
    <cellStyle name="Normal 2 15" xfId="1086"/>
    <cellStyle name="Normal 2 15 2" xfId="1087"/>
    <cellStyle name="Normal 2 15 3" xfId="1088"/>
    <cellStyle name="Normal 2 16" xfId="1089"/>
    <cellStyle name="Normal 2 16 2" xfId="1090"/>
    <cellStyle name="Normal 2 16 3" xfId="1091"/>
    <cellStyle name="Normal 2 17" xfId="1092"/>
    <cellStyle name="Normal 2 17 2" xfId="1093"/>
    <cellStyle name="Normal 2 17 3" xfId="1094"/>
    <cellStyle name="Normal 2 18" xfId="1095"/>
    <cellStyle name="Normal 2 18 2" xfId="1096"/>
    <cellStyle name="Normal 2 18 3" xfId="1097"/>
    <cellStyle name="Normal 2 19" xfId="1098"/>
    <cellStyle name="Normal 2 19 2" xfId="1099"/>
    <cellStyle name="Normal 2 19 3" xfId="1100"/>
    <cellStyle name="Normal 2 2" xfId="1101"/>
    <cellStyle name="Normal 2 2 2" xfId="1102"/>
    <cellStyle name="Normal 2 2 2 2" xfId="1103"/>
    <cellStyle name="Normal 2 2 2 3" xfId="1104"/>
    <cellStyle name="Normal 2 2 2 4" xfId="1105"/>
    <cellStyle name="Normal 2 2 2 5" xfId="1106"/>
    <cellStyle name="Normal 2 2 3" xfId="1107"/>
    <cellStyle name="Normal 2 2 3 2" xfId="1108"/>
    <cellStyle name="Normal 2 2 3 3" xfId="1109"/>
    <cellStyle name="Normal 2 2 4" xfId="1110"/>
    <cellStyle name="Normal 2 20" xfId="1111"/>
    <cellStyle name="Normal 2 20 2" xfId="1112"/>
    <cellStyle name="Normal 2 20 3" xfId="1113"/>
    <cellStyle name="Normal 2 21" xfId="1114"/>
    <cellStyle name="Normal 2 21 2" xfId="1115"/>
    <cellStyle name="Normal 2 21 3" xfId="1116"/>
    <cellStyle name="Normal 2 22" xfId="1117"/>
    <cellStyle name="Normal 2 22 2" xfId="1118"/>
    <cellStyle name="Normal 2 22 3" xfId="1119"/>
    <cellStyle name="Normal 2 23" xfId="1120"/>
    <cellStyle name="Normal 2 23 2" xfId="1121"/>
    <cellStyle name="Normal 2 23 3" xfId="1122"/>
    <cellStyle name="Normal 2 24" xfId="1123"/>
    <cellStyle name="Normal 2 24 2" xfId="1124"/>
    <cellStyle name="Normal 2 24 3" xfId="1125"/>
    <cellStyle name="Normal 2 25" xfId="1126"/>
    <cellStyle name="Normal 2 25 2" xfId="1127"/>
    <cellStyle name="Normal 2 25 3" xfId="1128"/>
    <cellStyle name="Normal 2 26" xfId="1129"/>
    <cellStyle name="Normal 2 26 2" xfId="1130"/>
    <cellStyle name="Normal 2 26 3" xfId="1131"/>
    <cellStyle name="Normal 2 27" xfId="1132"/>
    <cellStyle name="Normal 2 27 2" xfId="1133"/>
    <cellStyle name="Normal 2 27 3" xfId="1134"/>
    <cellStyle name="Normal 2 28" xfId="1135"/>
    <cellStyle name="Normal 2 28 2" xfId="1136"/>
    <cellStyle name="Normal 2 28 3" xfId="1137"/>
    <cellStyle name="Normal 2 29" xfId="1138"/>
    <cellStyle name="Normal 2 29 2" xfId="1139"/>
    <cellStyle name="Normal 2 29 3" xfId="1140"/>
    <cellStyle name="Normal 2 3" xfId="1141"/>
    <cellStyle name="Normal 2 3 10" xfId="1142"/>
    <cellStyle name="Normal 2 3 11" xfId="1143"/>
    <cellStyle name="Normal 2 3 12" xfId="1144"/>
    <cellStyle name="Normal 2 3 13" xfId="1145"/>
    <cellStyle name="Normal 2 3 14" xfId="1146"/>
    <cellStyle name="Normal 2 3 15" xfId="1147"/>
    <cellStyle name="Normal 2 3 16" xfId="1148"/>
    <cellStyle name="Normal 2 3 17" xfId="1149"/>
    <cellStyle name="Normal 2 3 18" xfId="1150"/>
    <cellStyle name="Normal 2 3 18 2" xfId="1151"/>
    <cellStyle name="Normal 2 3 18 3" xfId="1152"/>
    <cellStyle name="Normal 2 3 18 4" xfId="1153"/>
    <cellStyle name="Normal 2 3 18 5" xfId="1154"/>
    <cellStyle name="Normal 2 3 19" xfId="1155"/>
    <cellStyle name="Normal 2 3 19 2" xfId="1156"/>
    <cellStyle name="Normal 2 3 19 3" xfId="1157"/>
    <cellStyle name="Normal 2 3 19 4" xfId="1158"/>
    <cellStyle name="Normal 2 3 19 5" xfId="1159"/>
    <cellStyle name="Normal 2 3 2" xfId="1160"/>
    <cellStyle name="Normal 2 3 2 10" xfId="1161"/>
    <cellStyle name="Normal 2 3 2 10 2" xfId="1162"/>
    <cellStyle name="Normal 2 3 2 10 2 2" xfId="1163"/>
    <cellStyle name="Normal 2 3 2 10 2 3" xfId="1164"/>
    <cellStyle name="Normal 2 3 2 10 2 4" xfId="1165"/>
    <cellStyle name="Normal 2 3 2 10 2 5" xfId="1166"/>
    <cellStyle name="Normal 2 3 2 10 3" xfId="1167"/>
    <cellStyle name="Normal 2 3 2 10 3 2" xfId="1168"/>
    <cellStyle name="Normal 2 3 2 10 3 3" xfId="1169"/>
    <cellStyle name="Normal 2 3 2 10 3 4" xfId="1170"/>
    <cellStyle name="Normal 2 3 2 10 3 5" xfId="1171"/>
    <cellStyle name="Normal 2 3 2 10 4" xfId="1172"/>
    <cellStyle name="Normal 2 3 2 10 4 2" xfId="1173"/>
    <cellStyle name="Normal 2 3 2 10 4 3" xfId="1174"/>
    <cellStyle name="Normal 2 3 2 10 4 4" xfId="1175"/>
    <cellStyle name="Normal 2 3 2 10 4 5" xfId="1176"/>
    <cellStyle name="Normal 2 3 2 10 5" xfId="1177"/>
    <cellStyle name="Normal 2 3 2 10 6" xfId="1178"/>
    <cellStyle name="Normal 2 3 2 10 7" xfId="1179"/>
    <cellStyle name="Normal 2 3 2 10 8" xfId="1180"/>
    <cellStyle name="Normal 2 3 2 11" xfId="1181"/>
    <cellStyle name="Normal 2 3 2 11 2" xfId="1182"/>
    <cellStyle name="Normal 2 3 2 11 2 2" xfId="1183"/>
    <cellStyle name="Normal 2 3 2 11 2 3" xfId="1184"/>
    <cellStyle name="Normal 2 3 2 11 2 4" xfId="1185"/>
    <cellStyle name="Normal 2 3 2 11 2 5" xfId="1186"/>
    <cellStyle name="Normal 2 3 2 11 3" xfId="1187"/>
    <cellStyle name="Normal 2 3 2 11 3 2" xfId="1188"/>
    <cellStyle name="Normal 2 3 2 11 3 3" xfId="1189"/>
    <cellStyle name="Normal 2 3 2 11 3 4" xfId="1190"/>
    <cellStyle name="Normal 2 3 2 11 3 5" xfId="1191"/>
    <cellStyle name="Normal 2 3 2 11 4" xfId="1192"/>
    <cellStyle name="Normal 2 3 2 11 4 2" xfId="1193"/>
    <cellStyle name="Normal 2 3 2 11 4 3" xfId="1194"/>
    <cellStyle name="Normal 2 3 2 11 4 4" xfId="1195"/>
    <cellStyle name="Normal 2 3 2 11 4 5" xfId="1196"/>
    <cellStyle name="Normal 2 3 2 11 5" xfId="1197"/>
    <cellStyle name="Normal 2 3 2 11 6" xfId="1198"/>
    <cellStyle name="Normal 2 3 2 11 7" xfId="1199"/>
    <cellStyle name="Normal 2 3 2 11 8" xfId="1200"/>
    <cellStyle name="Normal 2 3 2 2" xfId="1201"/>
    <cellStyle name="Normal 2 3 2 2 10" xfId="1202"/>
    <cellStyle name="Normal 2 3 2 2 11" xfId="1203"/>
    <cellStyle name="Normal 2 3 2 2 11 2" xfId="1204"/>
    <cellStyle name="Normal 2 3 2 2 11 3" xfId="1205"/>
    <cellStyle name="Normal 2 3 2 2 11 4" xfId="1206"/>
    <cellStyle name="Normal 2 3 2 2 11 5" xfId="1207"/>
    <cellStyle name="Normal 2 3 2 2 12" xfId="1208"/>
    <cellStyle name="Normal 2 3 2 2 12 2" xfId="1209"/>
    <cellStyle name="Normal 2 3 2 2 12 3" xfId="1210"/>
    <cellStyle name="Normal 2 3 2 2 12 4" xfId="1211"/>
    <cellStyle name="Normal 2 3 2 2 12 5" xfId="1212"/>
    <cellStyle name="Normal 2 3 2 2 13" xfId="1213"/>
    <cellStyle name="Normal 2 3 2 2 13 2" xfId="1214"/>
    <cellStyle name="Normal 2 3 2 2 13 3" xfId="1215"/>
    <cellStyle name="Normal 2 3 2 2 13 4" xfId="1216"/>
    <cellStyle name="Normal 2 3 2 2 13 5" xfId="1217"/>
    <cellStyle name="Normal 2 3 2 2 14" xfId="1218"/>
    <cellStyle name="Normal 2 3 2 2 15" xfId="1219"/>
    <cellStyle name="Normal 2 3 2 2 16" xfId="1220"/>
    <cellStyle name="Normal 2 3 2 2 17" xfId="1221"/>
    <cellStyle name="Normal 2 3 2 2 2" xfId="1222"/>
    <cellStyle name="Normal 2 3 2 2 2 2" xfId="1223"/>
    <cellStyle name="Normal 2 3 2 2 3" xfId="1224"/>
    <cellStyle name="Normal 2 3 2 2 4" xfId="1225"/>
    <cellStyle name="Normal 2 3 2 2 5" xfId="1226"/>
    <cellStyle name="Normal 2 3 2 2 6" xfId="1227"/>
    <cellStyle name="Normal 2 3 2 2 7" xfId="1228"/>
    <cellStyle name="Normal 2 3 2 2 8" xfId="1229"/>
    <cellStyle name="Normal 2 3 2 2 9" xfId="1230"/>
    <cellStyle name="Normal 2 3 2 3" xfId="1231"/>
    <cellStyle name="Normal 2 3 2 4" xfId="1232"/>
    <cellStyle name="Normal 2 3 2 4 2" xfId="1233"/>
    <cellStyle name="Normal 2 3 2 4 2 2" xfId="1234"/>
    <cellStyle name="Normal 2 3 2 4 2 3" xfId="1235"/>
    <cellStyle name="Normal 2 3 2 4 2 4" xfId="1236"/>
    <cellStyle name="Normal 2 3 2 4 2 5" xfId="1237"/>
    <cellStyle name="Normal 2 3 2 4 3" xfId="1238"/>
    <cellStyle name="Normal 2 3 2 4 3 2" xfId="1239"/>
    <cellStyle name="Normal 2 3 2 4 3 3" xfId="1240"/>
    <cellStyle name="Normal 2 3 2 4 3 4" xfId="1241"/>
    <cellStyle name="Normal 2 3 2 4 3 5" xfId="1242"/>
    <cellStyle name="Normal 2 3 2 4 4" xfId="1243"/>
    <cellStyle name="Normal 2 3 2 4 4 2" xfId="1244"/>
    <cellStyle name="Normal 2 3 2 4 4 3" xfId="1245"/>
    <cellStyle name="Normal 2 3 2 4 4 4" xfId="1246"/>
    <cellStyle name="Normal 2 3 2 4 4 5" xfId="1247"/>
    <cellStyle name="Normal 2 3 2 4 5" xfId="1248"/>
    <cellStyle name="Normal 2 3 2 4 6" xfId="1249"/>
    <cellStyle name="Normal 2 3 2 4 7" xfId="1250"/>
    <cellStyle name="Normal 2 3 2 4 8" xfId="1251"/>
    <cellStyle name="Normal 2 3 2 5" xfId="1252"/>
    <cellStyle name="Normal 2 3 2 5 2" xfId="1253"/>
    <cellStyle name="Normal 2 3 2 5 2 2" xfId="1254"/>
    <cellStyle name="Normal 2 3 2 5 2 3" xfId="1255"/>
    <cellStyle name="Normal 2 3 2 5 2 4" xfId="1256"/>
    <cellStyle name="Normal 2 3 2 5 2 5" xfId="1257"/>
    <cellStyle name="Normal 2 3 2 5 3" xfId="1258"/>
    <cellStyle name="Normal 2 3 2 5 3 2" xfId="1259"/>
    <cellStyle name="Normal 2 3 2 5 3 3" xfId="1260"/>
    <cellStyle name="Normal 2 3 2 5 3 4" xfId="1261"/>
    <cellStyle name="Normal 2 3 2 5 3 5" xfId="1262"/>
    <cellStyle name="Normal 2 3 2 5 4" xfId="1263"/>
    <cellStyle name="Normal 2 3 2 5 4 2" xfId="1264"/>
    <cellStyle name="Normal 2 3 2 5 4 3" xfId="1265"/>
    <cellStyle name="Normal 2 3 2 5 4 4" xfId="1266"/>
    <cellStyle name="Normal 2 3 2 5 4 5" xfId="1267"/>
    <cellStyle name="Normal 2 3 2 5 5" xfId="1268"/>
    <cellStyle name="Normal 2 3 2 5 6" xfId="1269"/>
    <cellStyle name="Normal 2 3 2 5 7" xfId="1270"/>
    <cellStyle name="Normal 2 3 2 5 8" xfId="1271"/>
    <cellStyle name="Normal 2 3 2 6" xfId="1272"/>
    <cellStyle name="Normal 2 3 2 6 2" xfId="1273"/>
    <cellStyle name="Normal 2 3 2 6 2 2" xfId="1274"/>
    <cellStyle name="Normal 2 3 2 6 2 3" xfId="1275"/>
    <cellStyle name="Normal 2 3 2 6 2 4" xfId="1276"/>
    <cellStyle name="Normal 2 3 2 6 2 5" xfId="1277"/>
    <cellStyle name="Normal 2 3 2 6 3" xfId="1278"/>
    <cellStyle name="Normal 2 3 2 6 3 2" xfId="1279"/>
    <cellStyle name="Normal 2 3 2 6 3 3" xfId="1280"/>
    <cellStyle name="Normal 2 3 2 6 3 4" xfId="1281"/>
    <cellStyle name="Normal 2 3 2 6 3 5" xfId="1282"/>
    <cellStyle name="Normal 2 3 2 6 4" xfId="1283"/>
    <cellStyle name="Normal 2 3 2 6 4 2" xfId="1284"/>
    <cellStyle name="Normal 2 3 2 6 4 3" xfId="1285"/>
    <cellStyle name="Normal 2 3 2 6 4 4" xfId="1286"/>
    <cellStyle name="Normal 2 3 2 6 4 5" xfId="1287"/>
    <cellStyle name="Normal 2 3 2 6 5" xfId="1288"/>
    <cellStyle name="Normal 2 3 2 6 6" xfId="1289"/>
    <cellStyle name="Normal 2 3 2 6 7" xfId="1290"/>
    <cellStyle name="Normal 2 3 2 6 8" xfId="1291"/>
    <cellStyle name="Normal 2 3 2 7" xfId="1292"/>
    <cellStyle name="Normal 2 3 2 7 2" xfId="1293"/>
    <cellStyle name="Normal 2 3 2 7 2 2" xfId="1294"/>
    <cellStyle name="Normal 2 3 2 7 2 3" xfId="1295"/>
    <cellStyle name="Normal 2 3 2 7 2 4" xfId="1296"/>
    <cellStyle name="Normal 2 3 2 7 2 5" xfId="1297"/>
    <cellStyle name="Normal 2 3 2 7 3" xfId="1298"/>
    <cellStyle name="Normal 2 3 2 7 3 2" xfId="1299"/>
    <cellStyle name="Normal 2 3 2 7 3 3" xfId="1300"/>
    <cellStyle name="Normal 2 3 2 7 3 4" xfId="1301"/>
    <cellStyle name="Normal 2 3 2 7 3 5" xfId="1302"/>
    <cellStyle name="Normal 2 3 2 7 4" xfId="1303"/>
    <cellStyle name="Normal 2 3 2 7 4 2" xfId="1304"/>
    <cellStyle name="Normal 2 3 2 7 4 3" xfId="1305"/>
    <cellStyle name="Normal 2 3 2 7 4 4" xfId="1306"/>
    <cellStyle name="Normal 2 3 2 7 4 5" xfId="1307"/>
    <cellStyle name="Normal 2 3 2 7 5" xfId="1308"/>
    <cellStyle name="Normal 2 3 2 7 6" xfId="1309"/>
    <cellStyle name="Normal 2 3 2 7 7" xfId="1310"/>
    <cellStyle name="Normal 2 3 2 7 8" xfId="1311"/>
    <cellStyle name="Normal 2 3 2 8" xfId="1312"/>
    <cellStyle name="Normal 2 3 2 8 2" xfId="1313"/>
    <cellStyle name="Normal 2 3 2 8 2 2" xfId="1314"/>
    <cellStyle name="Normal 2 3 2 8 2 3" xfId="1315"/>
    <cellStyle name="Normal 2 3 2 8 2 4" xfId="1316"/>
    <cellStyle name="Normal 2 3 2 8 2 5" xfId="1317"/>
    <cellStyle name="Normal 2 3 2 8 3" xfId="1318"/>
    <cellStyle name="Normal 2 3 2 8 3 2" xfId="1319"/>
    <cellStyle name="Normal 2 3 2 8 3 3" xfId="1320"/>
    <cellStyle name="Normal 2 3 2 8 3 4" xfId="1321"/>
    <cellStyle name="Normal 2 3 2 8 3 5" xfId="1322"/>
    <cellStyle name="Normal 2 3 2 8 4" xfId="1323"/>
    <cellStyle name="Normal 2 3 2 8 4 2" xfId="1324"/>
    <cellStyle name="Normal 2 3 2 8 4 3" xfId="1325"/>
    <cellStyle name="Normal 2 3 2 8 4 4" xfId="1326"/>
    <cellStyle name="Normal 2 3 2 8 4 5" xfId="1327"/>
    <cellStyle name="Normal 2 3 2 8 5" xfId="1328"/>
    <cellStyle name="Normal 2 3 2 8 6" xfId="1329"/>
    <cellStyle name="Normal 2 3 2 8 7" xfId="1330"/>
    <cellStyle name="Normal 2 3 2 8 8" xfId="1331"/>
    <cellStyle name="Normal 2 3 2 9" xfId="1332"/>
    <cellStyle name="Normal 2 3 2 9 2" xfId="1333"/>
    <cellStyle name="Normal 2 3 2 9 2 2" xfId="1334"/>
    <cellStyle name="Normal 2 3 2 9 2 3" xfId="1335"/>
    <cellStyle name="Normal 2 3 2 9 2 4" xfId="1336"/>
    <cellStyle name="Normal 2 3 2 9 2 5" xfId="1337"/>
    <cellStyle name="Normal 2 3 2 9 3" xfId="1338"/>
    <cellStyle name="Normal 2 3 2 9 3 2" xfId="1339"/>
    <cellStyle name="Normal 2 3 2 9 3 3" xfId="1340"/>
    <cellStyle name="Normal 2 3 2 9 3 4" xfId="1341"/>
    <cellStyle name="Normal 2 3 2 9 3 5" xfId="1342"/>
    <cellStyle name="Normal 2 3 2 9 4" xfId="1343"/>
    <cellStyle name="Normal 2 3 2 9 4 2" xfId="1344"/>
    <cellStyle name="Normal 2 3 2 9 4 3" xfId="1345"/>
    <cellStyle name="Normal 2 3 2 9 4 4" xfId="1346"/>
    <cellStyle name="Normal 2 3 2 9 4 5" xfId="1347"/>
    <cellStyle name="Normal 2 3 2 9 5" xfId="1348"/>
    <cellStyle name="Normal 2 3 2 9 6" xfId="1349"/>
    <cellStyle name="Normal 2 3 2 9 7" xfId="1350"/>
    <cellStyle name="Normal 2 3 2 9 8" xfId="1351"/>
    <cellStyle name="Normal 2 3 20" xfId="1352"/>
    <cellStyle name="Normal 2 3 20 2" xfId="1353"/>
    <cellStyle name="Normal 2 3 20 3" xfId="1354"/>
    <cellStyle name="Normal 2 3 20 4" xfId="1355"/>
    <cellStyle name="Normal 2 3 20 5" xfId="1356"/>
    <cellStyle name="Normal 2 3 21" xfId="1357"/>
    <cellStyle name="Normal 2 3 22" xfId="1358"/>
    <cellStyle name="Normal 2 3 23" xfId="1359"/>
    <cellStyle name="Normal 2 3 24" xfId="1360"/>
    <cellStyle name="Normal 2 3 3" xfId="1361"/>
    <cellStyle name="Normal 2 3 4" xfId="1362"/>
    <cellStyle name="Normal 2 3 5" xfId="1363"/>
    <cellStyle name="Normal 2 3 6" xfId="1364"/>
    <cellStyle name="Normal 2 3 7" xfId="1365"/>
    <cellStyle name="Normal 2 3 8" xfId="1366"/>
    <cellStyle name="Normal 2 3 8 10" xfId="1367"/>
    <cellStyle name="Normal 2 3 8 11" xfId="1368"/>
    <cellStyle name="Normal 2 3 8 12" xfId="1369"/>
    <cellStyle name="Normal 2 3 8 2" xfId="1370"/>
    <cellStyle name="Normal 2 3 8 2 2" xfId="1371"/>
    <cellStyle name="Normal 2 3 8 2 2 2" xfId="1372"/>
    <cellStyle name="Normal 2 3 8 2 2 3" xfId="1373"/>
    <cellStyle name="Normal 2 3 8 2 2 4" xfId="1374"/>
    <cellStyle name="Normal 2 3 8 2 2 5" xfId="1375"/>
    <cellStyle name="Normal 2 3 8 2 3" xfId="1376"/>
    <cellStyle name="Normal 2 3 8 2 3 2" xfId="1377"/>
    <cellStyle name="Normal 2 3 8 2 3 3" xfId="1378"/>
    <cellStyle name="Normal 2 3 8 2 3 4" xfId="1379"/>
    <cellStyle name="Normal 2 3 8 2 3 5" xfId="1380"/>
    <cellStyle name="Normal 2 3 8 2 4" xfId="1381"/>
    <cellStyle name="Normal 2 3 8 2 4 2" xfId="1382"/>
    <cellStyle name="Normal 2 3 8 2 4 3" xfId="1383"/>
    <cellStyle name="Normal 2 3 8 2 4 4" xfId="1384"/>
    <cellStyle name="Normal 2 3 8 2 4 5" xfId="1385"/>
    <cellStyle name="Normal 2 3 8 2 5" xfId="1386"/>
    <cellStyle name="Normal 2 3 8 2 6" xfId="1387"/>
    <cellStyle name="Normal 2 3 8 2 7" xfId="1388"/>
    <cellStyle name="Normal 2 3 8 2 8" xfId="1389"/>
    <cellStyle name="Normal 2 3 8 3" xfId="1390"/>
    <cellStyle name="Normal 2 3 8 3 2" xfId="1391"/>
    <cellStyle name="Normal 2 3 8 3 2 2" xfId="1392"/>
    <cellStyle name="Normal 2 3 8 3 2 3" xfId="1393"/>
    <cellStyle name="Normal 2 3 8 3 2 4" xfId="1394"/>
    <cellStyle name="Normal 2 3 8 3 2 5" xfId="1395"/>
    <cellStyle name="Normal 2 3 8 3 3" xfId="1396"/>
    <cellStyle name="Normal 2 3 8 3 3 2" xfId="1397"/>
    <cellStyle name="Normal 2 3 8 3 3 3" xfId="1398"/>
    <cellStyle name="Normal 2 3 8 3 3 4" xfId="1399"/>
    <cellStyle name="Normal 2 3 8 3 3 5" xfId="1400"/>
    <cellStyle name="Normal 2 3 8 3 4" xfId="1401"/>
    <cellStyle name="Normal 2 3 8 3 4 2" xfId="1402"/>
    <cellStyle name="Normal 2 3 8 3 4 3" xfId="1403"/>
    <cellStyle name="Normal 2 3 8 3 4 4" xfId="1404"/>
    <cellStyle name="Normal 2 3 8 3 4 5" xfId="1405"/>
    <cellStyle name="Normal 2 3 8 3 5" xfId="1406"/>
    <cellStyle name="Normal 2 3 8 3 6" xfId="1407"/>
    <cellStyle name="Normal 2 3 8 3 7" xfId="1408"/>
    <cellStyle name="Normal 2 3 8 3 8" xfId="1409"/>
    <cellStyle name="Normal 2 3 8 4" xfId="1410"/>
    <cellStyle name="Normal 2 3 8 4 2" xfId="1411"/>
    <cellStyle name="Normal 2 3 8 4 2 2" xfId="1412"/>
    <cellStyle name="Normal 2 3 8 4 2 3" xfId="1413"/>
    <cellStyle name="Normal 2 3 8 4 2 4" xfId="1414"/>
    <cellStyle name="Normal 2 3 8 4 2 5" xfId="1415"/>
    <cellStyle name="Normal 2 3 8 4 3" xfId="1416"/>
    <cellStyle name="Normal 2 3 8 4 3 2" xfId="1417"/>
    <cellStyle name="Normal 2 3 8 4 3 3" xfId="1418"/>
    <cellStyle name="Normal 2 3 8 4 3 4" xfId="1419"/>
    <cellStyle name="Normal 2 3 8 4 3 5" xfId="1420"/>
    <cellStyle name="Normal 2 3 8 4 4" xfId="1421"/>
    <cellStyle name="Normal 2 3 8 4 4 2" xfId="1422"/>
    <cellStyle name="Normal 2 3 8 4 4 3" xfId="1423"/>
    <cellStyle name="Normal 2 3 8 4 4 4" xfId="1424"/>
    <cellStyle name="Normal 2 3 8 4 4 5" xfId="1425"/>
    <cellStyle name="Normal 2 3 8 4 5" xfId="1426"/>
    <cellStyle name="Normal 2 3 8 4 6" xfId="1427"/>
    <cellStyle name="Normal 2 3 8 4 7" xfId="1428"/>
    <cellStyle name="Normal 2 3 8 4 8" xfId="1429"/>
    <cellStyle name="Normal 2 3 8 5" xfId="1430"/>
    <cellStyle name="Normal 2 3 8 5 2" xfId="1431"/>
    <cellStyle name="Normal 2 3 8 5 2 2" xfId="1432"/>
    <cellStyle name="Normal 2 3 8 5 2 3" xfId="1433"/>
    <cellStyle name="Normal 2 3 8 5 2 4" xfId="1434"/>
    <cellStyle name="Normal 2 3 8 5 2 5" xfId="1435"/>
    <cellStyle name="Normal 2 3 8 5 3" xfId="1436"/>
    <cellStyle name="Normal 2 3 8 5 3 2" xfId="1437"/>
    <cellStyle name="Normal 2 3 8 5 3 3" xfId="1438"/>
    <cellStyle name="Normal 2 3 8 5 3 4" xfId="1439"/>
    <cellStyle name="Normal 2 3 8 5 3 5" xfId="1440"/>
    <cellStyle name="Normal 2 3 8 5 4" xfId="1441"/>
    <cellStyle name="Normal 2 3 8 5 4 2" xfId="1442"/>
    <cellStyle name="Normal 2 3 8 5 4 3" xfId="1443"/>
    <cellStyle name="Normal 2 3 8 5 4 4" xfId="1444"/>
    <cellStyle name="Normal 2 3 8 5 4 5" xfId="1445"/>
    <cellStyle name="Normal 2 3 8 5 5" xfId="1446"/>
    <cellStyle name="Normal 2 3 8 5 6" xfId="1447"/>
    <cellStyle name="Normal 2 3 8 5 7" xfId="1448"/>
    <cellStyle name="Normal 2 3 8 5 8" xfId="1449"/>
    <cellStyle name="Normal 2 3 8 6" xfId="1450"/>
    <cellStyle name="Normal 2 3 8 6 2" xfId="1451"/>
    <cellStyle name="Normal 2 3 8 6 3" xfId="1452"/>
    <cellStyle name="Normal 2 3 8 6 4" xfId="1453"/>
    <cellStyle name="Normal 2 3 8 6 5" xfId="1454"/>
    <cellStyle name="Normal 2 3 8 7" xfId="1455"/>
    <cellStyle name="Normal 2 3 8 7 2" xfId="1456"/>
    <cellStyle name="Normal 2 3 8 7 3" xfId="1457"/>
    <cellStyle name="Normal 2 3 8 7 4" xfId="1458"/>
    <cellStyle name="Normal 2 3 8 7 5" xfId="1459"/>
    <cellStyle name="Normal 2 3 8 8" xfId="1460"/>
    <cellStyle name="Normal 2 3 8 8 2" xfId="1461"/>
    <cellStyle name="Normal 2 3 8 8 3" xfId="1462"/>
    <cellStyle name="Normal 2 3 8 8 4" xfId="1463"/>
    <cellStyle name="Normal 2 3 8 8 5" xfId="1464"/>
    <cellStyle name="Normal 2 3 8 9" xfId="1465"/>
    <cellStyle name="Normal 2 3 9" xfId="1466"/>
    <cellStyle name="Normal 2 30" xfId="1467"/>
    <cellStyle name="Normal 2 30 2" xfId="1468"/>
    <cellStyle name="Normal 2 30 3" xfId="1469"/>
    <cellStyle name="Normal 2 31" xfId="1470"/>
    <cellStyle name="Normal 2 31 2" xfId="1471"/>
    <cellStyle name="Normal 2 31 3" xfId="1472"/>
    <cellStyle name="Normal 2 32" xfId="1473"/>
    <cellStyle name="Normal 2 32 2" xfId="1474"/>
    <cellStyle name="Normal 2 32 3" xfId="1475"/>
    <cellStyle name="Normal 2 33" xfId="1476"/>
    <cellStyle name="Normal 2 33 2" xfId="1477"/>
    <cellStyle name="Normal 2 33 3" xfId="1478"/>
    <cellStyle name="Normal 2 34" xfId="1479"/>
    <cellStyle name="Normal 2 34 2" xfId="1480"/>
    <cellStyle name="Normal 2 34 3" xfId="1481"/>
    <cellStyle name="Normal 2 35" xfId="1482"/>
    <cellStyle name="Normal 2 35 2" xfId="1483"/>
    <cellStyle name="Normal 2 35 3" xfId="1484"/>
    <cellStyle name="Normal 2 36" xfId="1485"/>
    <cellStyle name="Normal 2 36 2" xfId="1486"/>
    <cellStyle name="Normal 2 36 3" xfId="1487"/>
    <cellStyle name="Normal 2 37" xfId="1488"/>
    <cellStyle name="Normal 2 37 2" xfId="1489"/>
    <cellStyle name="Normal 2 37 3" xfId="1490"/>
    <cellStyle name="Normal 2 38" xfId="1491"/>
    <cellStyle name="Normal 2 38 2" xfId="1492"/>
    <cellStyle name="Normal 2 38 3" xfId="1493"/>
    <cellStyle name="Normal 2 39" xfId="1494"/>
    <cellStyle name="Normal 2 39 2" xfId="1495"/>
    <cellStyle name="Normal 2 39 3" xfId="1496"/>
    <cellStyle name="Normal 2 4" xfId="1497"/>
    <cellStyle name="Normal 2 4 10" xfId="1498"/>
    <cellStyle name="Normal 2 4 11" xfId="1499"/>
    <cellStyle name="Normal 2 4 12" xfId="1500"/>
    <cellStyle name="Normal 2 4 12 10" xfId="1501"/>
    <cellStyle name="Normal 2 4 12 11" xfId="1502"/>
    <cellStyle name="Normal 2 4 12 12" xfId="1503"/>
    <cellStyle name="Normal 2 4 12 2" xfId="1504"/>
    <cellStyle name="Normal 2 4 12 2 2" xfId="1505"/>
    <cellStyle name="Normal 2 4 12 2 2 2" xfId="1506"/>
    <cellStyle name="Normal 2 4 12 2 2 3" xfId="1507"/>
    <cellStyle name="Normal 2 4 12 2 2 4" xfId="1508"/>
    <cellStyle name="Normal 2 4 12 2 2 5" xfId="1509"/>
    <cellStyle name="Normal 2 4 12 2 3" xfId="1510"/>
    <cellStyle name="Normal 2 4 12 2 3 2" xfId="1511"/>
    <cellStyle name="Normal 2 4 12 2 3 3" xfId="1512"/>
    <cellStyle name="Normal 2 4 12 2 3 4" xfId="1513"/>
    <cellStyle name="Normal 2 4 12 2 3 5" xfId="1514"/>
    <cellStyle name="Normal 2 4 12 2 4" xfId="1515"/>
    <cellStyle name="Normal 2 4 12 2 4 2" xfId="1516"/>
    <cellStyle name="Normal 2 4 12 2 4 3" xfId="1517"/>
    <cellStyle name="Normal 2 4 12 2 4 4" xfId="1518"/>
    <cellStyle name="Normal 2 4 12 2 4 5" xfId="1519"/>
    <cellStyle name="Normal 2 4 12 2 5" xfId="1520"/>
    <cellStyle name="Normal 2 4 12 2 6" xfId="1521"/>
    <cellStyle name="Normal 2 4 12 2 7" xfId="1522"/>
    <cellStyle name="Normal 2 4 12 2 8" xfId="1523"/>
    <cellStyle name="Normal 2 4 12 3" xfId="1524"/>
    <cellStyle name="Normal 2 4 12 3 2" xfId="1525"/>
    <cellStyle name="Normal 2 4 12 3 2 2" xfId="1526"/>
    <cellStyle name="Normal 2 4 12 3 2 3" xfId="1527"/>
    <cellStyle name="Normal 2 4 12 3 2 4" xfId="1528"/>
    <cellStyle name="Normal 2 4 12 3 2 5" xfId="1529"/>
    <cellStyle name="Normal 2 4 12 3 3" xfId="1530"/>
    <cellStyle name="Normal 2 4 12 3 3 2" xfId="1531"/>
    <cellStyle name="Normal 2 4 12 3 3 3" xfId="1532"/>
    <cellStyle name="Normal 2 4 12 3 3 4" xfId="1533"/>
    <cellStyle name="Normal 2 4 12 3 3 5" xfId="1534"/>
    <cellStyle name="Normal 2 4 12 3 4" xfId="1535"/>
    <cellStyle name="Normal 2 4 12 3 4 2" xfId="1536"/>
    <cellStyle name="Normal 2 4 12 3 4 3" xfId="1537"/>
    <cellStyle name="Normal 2 4 12 3 4 4" xfId="1538"/>
    <cellStyle name="Normal 2 4 12 3 4 5" xfId="1539"/>
    <cellStyle name="Normal 2 4 12 3 5" xfId="1540"/>
    <cellStyle name="Normal 2 4 12 3 6" xfId="1541"/>
    <cellStyle name="Normal 2 4 12 3 7" xfId="1542"/>
    <cellStyle name="Normal 2 4 12 3 8" xfId="1543"/>
    <cellStyle name="Normal 2 4 12 4" xfId="1544"/>
    <cellStyle name="Normal 2 4 12 4 2" xfId="1545"/>
    <cellStyle name="Normal 2 4 12 4 2 2" xfId="1546"/>
    <cellStyle name="Normal 2 4 12 4 2 3" xfId="1547"/>
    <cellStyle name="Normal 2 4 12 4 2 4" xfId="1548"/>
    <cellStyle name="Normal 2 4 12 4 2 5" xfId="1549"/>
    <cellStyle name="Normal 2 4 12 4 3" xfId="1550"/>
    <cellStyle name="Normal 2 4 12 4 3 2" xfId="1551"/>
    <cellStyle name="Normal 2 4 12 4 3 3" xfId="1552"/>
    <cellStyle name="Normal 2 4 12 4 3 4" xfId="1553"/>
    <cellStyle name="Normal 2 4 12 4 3 5" xfId="1554"/>
    <cellStyle name="Normal 2 4 12 4 4" xfId="1555"/>
    <cellStyle name="Normal 2 4 12 4 4 2" xfId="1556"/>
    <cellStyle name="Normal 2 4 12 4 4 3" xfId="1557"/>
    <cellStyle name="Normal 2 4 12 4 4 4" xfId="1558"/>
    <cellStyle name="Normal 2 4 12 4 4 5" xfId="1559"/>
    <cellStyle name="Normal 2 4 12 4 5" xfId="1560"/>
    <cellStyle name="Normal 2 4 12 4 6" xfId="1561"/>
    <cellStyle name="Normal 2 4 12 4 7" xfId="1562"/>
    <cellStyle name="Normal 2 4 12 4 8" xfId="1563"/>
    <cellStyle name="Normal 2 4 12 5" xfId="1564"/>
    <cellStyle name="Normal 2 4 12 5 2" xfId="1565"/>
    <cellStyle name="Normal 2 4 12 5 2 2" xfId="1566"/>
    <cellStyle name="Normal 2 4 12 5 2 3" xfId="1567"/>
    <cellStyle name="Normal 2 4 12 5 2 4" xfId="1568"/>
    <cellStyle name="Normal 2 4 12 5 2 5" xfId="1569"/>
    <cellStyle name="Normal 2 4 12 5 3" xfId="1570"/>
    <cellStyle name="Normal 2 4 12 5 3 2" xfId="1571"/>
    <cellStyle name="Normal 2 4 12 5 3 3" xfId="1572"/>
    <cellStyle name="Normal 2 4 12 5 3 4" xfId="1573"/>
    <cellStyle name="Normal 2 4 12 5 3 5" xfId="1574"/>
    <cellStyle name="Normal 2 4 12 5 4" xfId="1575"/>
    <cellStyle name="Normal 2 4 12 5 4 2" xfId="1576"/>
    <cellStyle name="Normal 2 4 12 5 4 3" xfId="1577"/>
    <cellStyle name="Normal 2 4 12 5 4 4" xfId="1578"/>
    <cellStyle name="Normal 2 4 12 5 4 5" xfId="1579"/>
    <cellStyle name="Normal 2 4 12 5 5" xfId="1580"/>
    <cellStyle name="Normal 2 4 12 5 6" xfId="1581"/>
    <cellStyle name="Normal 2 4 12 5 7" xfId="1582"/>
    <cellStyle name="Normal 2 4 12 5 8" xfId="1583"/>
    <cellStyle name="Normal 2 4 12 6" xfId="1584"/>
    <cellStyle name="Normal 2 4 12 6 2" xfId="1585"/>
    <cellStyle name="Normal 2 4 12 6 3" xfId="1586"/>
    <cellStyle name="Normal 2 4 12 6 4" xfId="1587"/>
    <cellStyle name="Normal 2 4 12 6 5" xfId="1588"/>
    <cellStyle name="Normal 2 4 12 7" xfId="1589"/>
    <cellStyle name="Normal 2 4 12 7 2" xfId="1590"/>
    <cellStyle name="Normal 2 4 12 7 3" xfId="1591"/>
    <cellStyle name="Normal 2 4 12 7 4" xfId="1592"/>
    <cellStyle name="Normal 2 4 12 7 5" xfId="1593"/>
    <cellStyle name="Normal 2 4 12 8" xfId="1594"/>
    <cellStyle name="Normal 2 4 12 8 2" xfId="1595"/>
    <cellStyle name="Normal 2 4 12 8 3" xfId="1596"/>
    <cellStyle name="Normal 2 4 12 8 4" xfId="1597"/>
    <cellStyle name="Normal 2 4 12 8 5" xfId="1598"/>
    <cellStyle name="Normal 2 4 12 9" xfId="1599"/>
    <cellStyle name="Normal 2 4 13" xfId="1600"/>
    <cellStyle name="Normal 2 4 14" xfId="1601"/>
    <cellStyle name="Normal 2 4 15" xfId="1602"/>
    <cellStyle name="Normal 2 4 16" xfId="1603"/>
    <cellStyle name="Normal 2 4 17" xfId="1604"/>
    <cellStyle name="Normal 2 4 18" xfId="1605"/>
    <cellStyle name="Normal 2 4 19" xfId="1606"/>
    <cellStyle name="Normal 2 4 2" xfId="1607"/>
    <cellStyle name="Normal 2 4 2 10" xfId="1608"/>
    <cellStyle name="Normal 2 4 2 10 2" xfId="1609"/>
    <cellStyle name="Normal 2 4 2 10 2 2" xfId="1610"/>
    <cellStyle name="Normal 2 4 2 10 2 3" xfId="1611"/>
    <cellStyle name="Normal 2 4 2 10 2 4" xfId="1612"/>
    <cellStyle name="Normal 2 4 2 10 2 5" xfId="1613"/>
    <cellStyle name="Normal 2 4 2 10 3" xfId="1614"/>
    <cellStyle name="Normal 2 4 2 10 3 2" xfId="1615"/>
    <cellStyle name="Normal 2 4 2 10 3 3" xfId="1616"/>
    <cellStyle name="Normal 2 4 2 10 3 4" xfId="1617"/>
    <cellStyle name="Normal 2 4 2 10 3 5" xfId="1618"/>
    <cellStyle name="Normal 2 4 2 10 4" xfId="1619"/>
    <cellStyle name="Normal 2 4 2 10 4 2" xfId="1620"/>
    <cellStyle name="Normal 2 4 2 10 4 3" xfId="1621"/>
    <cellStyle name="Normal 2 4 2 10 4 4" xfId="1622"/>
    <cellStyle name="Normal 2 4 2 10 4 5" xfId="1623"/>
    <cellStyle name="Normal 2 4 2 10 5" xfId="1624"/>
    <cellStyle name="Normal 2 4 2 10 6" xfId="1625"/>
    <cellStyle name="Normal 2 4 2 10 7" xfId="1626"/>
    <cellStyle name="Normal 2 4 2 10 8" xfId="1627"/>
    <cellStyle name="Normal 2 4 2 11" xfId="1628"/>
    <cellStyle name="Normal 2 4 2 11 2" xfId="1629"/>
    <cellStyle name="Normal 2 4 2 11 2 2" xfId="1630"/>
    <cellStyle name="Normal 2 4 2 11 2 3" xfId="1631"/>
    <cellStyle name="Normal 2 4 2 11 2 4" xfId="1632"/>
    <cellStyle name="Normal 2 4 2 11 2 5" xfId="1633"/>
    <cellStyle name="Normal 2 4 2 11 3" xfId="1634"/>
    <cellStyle name="Normal 2 4 2 11 3 2" xfId="1635"/>
    <cellStyle name="Normal 2 4 2 11 3 3" xfId="1636"/>
    <cellStyle name="Normal 2 4 2 11 3 4" xfId="1637"/>
    <cellStyle name="Normal 2 4 2 11 3 5" xfId="1638"/>
    <cellStyle name="Normal 2 4 2 11 4" xfId="1639"/>
    <cellStyle name="Normal 2 4 2 11 4 2" xfId="1640"/>
    <cellStyle name="Normal 2 4 2 11 4 3" xfId="1641"/>
    <cellStyle name="Normal 2 4 2 11 4 4" xfId="1642"/>
    <cellStyle name="Normal 2 4 2 11 4 5" xfId="1643"/>
    <cellStyle name="Normal 2 4 2 11 5" xfId="1644"/>
    <cellStyle name="Normal 2 4 2 11 6" xfId="1645"/>
    <cellStyle name="Normal 2 4 2 11 7" xfId="1646"/>
    <cellStyle name="Normal 2 4 2 11 8" xfId="1647"/>
    <cellStyle name="Normal 2 4 2 12" xfId="1648"/>
    <cellStyle name="Normal 2 4 2 12 2" xfId="1649"/>
    <cellStyle name="Normal 2 4 2 12 3" xfId="1650"/>
    <cellStyle name="Normal 2 4 2 12 4" xfId="1651"/>
    <cellStyle name="Normal 2 4 2 12 5" xfId="1652"/>
    <cellStyle name="Normal 2 4 2 13" xfId="1653"/>
    <cellStyle name="Normal 2 4 2 13 2" xfId="1654"/>
    <cellStyle name="Normal 2 4 2 13 3" xfId="1655"/>
    <cellStyle name="Normal 2 4 2 13 4" xfId="1656"/>
    <cellStyle name="Normal 2 4 2 13 5" xfId="1657"/>
    <cellStyle name="Normal 2 4 2 14" xfId="1658"/>
    <cellStyle name="Normal 2 4 2 14 2" xfId="1659"/>
    <cellStyle name="Normal 2 4 2 14 3" xfId="1660"/>
    <cellStyle name="Normal 2 4 2 14 4" xfId="1661"/>
    <cellStyle name="Normal 2 4 2 14 5" xfId="1662"/>
    <cellStyle name="Normal 2 4 2 15" xfId="1663"/>
    <cellStyle name="Normal 2 4 2 16" xfId="1664"/>
    <cellStyle name="Normal 2 4 2 17" xfId="1665"/>
    <cellStyle name="Normal 2 4 2 18" xfId="1666"/>
    <cellStyle name="Normal 2 4 2 2" xfId="1667"/>
    <cellStyle name="Normal 2 4 2 2 2" xfId="1668"/>
    <cellStyle name="Normal 2 4 2 2 2 2" xfId="1669"/>
    <cellStyle name="Normal 2 4 2 2 2 3" xfId="1670"/>
    <cellStyle name="Normal 2 4 2 2 2 4" xfId="1671"/>
    <cellStyle name="Normal 2 4 2 2 2 5" xfId="1672"/>
    <cellStyle name="Normal 2 4 2 2 3" xfId="1673"/>
    <cellStyle name="Normal 2 4 2 2 3 2" xfId="1674"/>
    <cellStyle name="Normal 2 4 2 2 3 3" xfId="1675"/>
    <cellStyle name="Normal 2 4 2 2 3 4" xfId="1676"/>
    <cellStyle name="Normal 2 4 2 2 3 5" xfId="1677"/>
    <cellStyle name="Normal 2 4 2 2 4" xfId="1678"/>
    <cellStyle name="Normal 2 4 2 2 4 2" xfId="1679"/>
    <cellStyle name="Normal 2 4 2 2 4 3" xfId="1680"/>
    <cellStyle name="Normal 2 4 2 2 4 4" xfId="1681"/>
    <cellStyle name="Normal 2 4 2 2 4 5" xfId="1682"/>
    <cellStyle name="Normal 2 4 2 2 5" xfId="1683"/>
    <cellStyle name="Normal 2 4 2 2 6" xfId="1684"/>
    <cellStyle name="Normal 2 4 2 2 7" xfId="1685"/>
    <cellStyle name="Normal 2 4 2 2 8" xfId="1686"/>
    <cellStyle name="Normal 2 4 2 3" xfId="1687"/>
    <cellStyle name="Normal 2 4 2 3 2" xfId="1688"/>
    <cellStyle name="Normal 2 4 2 3 2 2" xfId="1689"/>
    <cellStyle name="Normal 2 4 2 3 2 3" xfId="1690"/>
    <cellStyle name="Normal 2 4 2 3 2 4" xfId="1691"/>
    <cellStyle name="Normal 2 4 2 3 2 5" xfId="1692"/>
    <cellStyle name="Normal 2 4 2 3 3" xfId="1693"/>
    <cellStyle name="Normal 2 4 2 3 3 2" xfId="1694"/>
    <cellStyle name="Normal 2 4 2 3 3 3" xfId="1695"/>
    <cellStyle name="Normal 2 4 2 3 3 4" xfId="1696"/>
    <cellStyle name="Normal 2 4 2 3 3 5" xfId="1697"/>
    <cellStyle name="Normal 2 4 2 3 4" xfId="1698"/>
    <cellStyle name="Normal 2 4 2 3 4 2" xfId="1699"/>
    <cellStyle name="Normal 2 4 2 3 4 3" xfId="1700"/>
    <cellStyle name="Normal 2 4 2 3 4 4" xfId="1701"/>
    <cellStyle name="Normal 2 4 2 3 4 5" xfId="1702"/>
    <cellStyle name="Normal 2 4 2 3 5" xfId="1703"/>
    <cellStyle name="Normal 2 4 2 3 6" xfId="1704"/>
    <cellStyle name="Normal 2 4 2 3 7" xfId="1705"/>
    <cellStyle name="Normal 2 4 2 3 8" xfId="1706"/>
    <cellStyle name="Normal 2 4 2 4" xfId="1707"/>
    <cellStyle name="Normal 2 4 2 4 2" xfId="1708"/>
    <cellStyle name="Normal 2 4 2 4 2 2" xfId="1709"/>
    <cellStyle name="Normal 2 4 2 4 2 3" xfId="1710"/>
    <cellStyle name="Normal 2 4 2 4 2 4" xfId="1711"/>
    <cellStyle name="Normal 2 4 2 4 2 5" xfId="1712"/>
    <cellStyle name="Normal 2 4 2 4 3" xfId="1713"/>
    <cellStyle name="Normal 2 4 2 4 3 2" xfId="1714"/>
    <cellStyle name="Normal 2 4 2 4 3 3" xfId="1715"/>
    <cellStyle name="Normal 2 4 2 4 3 4" xfId="1716"/>
    <cellStyle name="Normal 2 4 2 4 3 5" xfId="1717"/>
    <cellStyle name="Normal 2 4 2 4 4" xfId="1718"/>
    <cellStyle name="Normal 2 4 2 4 4 2" xfId="1719"/>
    <cellStyle name="Normal 2 4 2 4 4 3" xfId="1720"/>
    <cellStyle name="Normal 2 4 2 4 4 4" xfId="1721"/>
    <cellStyle name="Normal 2 4 2 4 4 5" xfId="1722"/>
    <cellStyle name="Normal 2 4 2 4 5" xfId="1723"/>
    <cellStyle name="Normal 2 4 2 4 6" xfId="1724"/>
    <cellStyle name="Normal 2 4 2 4 7" xfId="1725"/>
    <cellStyle name="Normal 2 4 2 4 8" xfId="1726"/>
    <cellStyle name="Normal 2 4 2 5" xfId="1727"/>
    <cellStyle name="Normal 2 4 2 5 2" xfId="1728"/>
    <cellStyle name="Normal 2 4 2 5 2 2" xfId="1729"/>
    <cellStyle name="Normal 2 4 2 5 2 3" xfId="1730"/>
    <cellStyle name="Normal 2 4 2 5 2 4" xfId="1731"/>
    <cellStyle name="Normal 2 4 2 5 2 5" xfId="1732"/>
    <cellStyle name="Normal 2 4 2 5 3" xfId="1733"/>
    <cellStyle name="Normal 2 4 2 5 3 2" xfId="1734"/>
    <cellStyle name="Normal 2 4 2 5 3 3" xfId="1735"/>
    <cellStyle name="Normal 2 4 2 5 3 4" xfId="1736"/>
    <cellStyle name="Normal 2 4 2 5 3 5" xfId="1737"/>
    <cellStyle name="Normal 2 4 2 5 4" xfId="1738"/>
    <cellStyle name="Normal 2 4 2 5 4 2" xfId="1739"/>
    <cellStyle name="Normal 2 4 2 5 4 3" xfId="1740"/>
    <cellStyle name="Normal 2 4 2 5 4 4" xfId="1741"/>
    <cellStyle name="Normal 2 4 2 5 4 5" xfId="1742"/>
    <cellStyle name="Normal 2 4 2 5 5" xfId="1743"/>
    <cellStyle name="Normal 2 4 2 5 6" xfId="1744"/>
    <cellStyle name="Normal 2 4 2 5 7" xfId="1745"/>
    <cellStyle name="Normal 2 4 2 5 8" xfId="1746"/>
    <cellStyle name="Normal 2 4 2 6" xfId="1747"/>
    <cellStyle name="Normal 2 4 2 6 2" xfId="1748"/>
    <cellStyle name="Normal 2 4 2 6 2 2" xfId="1749"/>
    <cellStyle name="Normal 2 4 2 6 2 3" xfId="1750"/>
    <cellStyle name="Normal 2 4 2 6 2 4" xfId="1751"/>
    <cellStyle name="Normal 2 4 2 6 2 5" xfId="1752"/>
    <cellStyle name="Normal 2 4 2 6 3" xfId="1753"/>
    <cellStyle name="Normal 2 4 2 6 3 2" xfId="1754"/>
    <cellStyle name="Normal 2 4 2 6 3 3" xfId="1755"/>
    <cellStyle name="Normal 2 4 2 6 3 4" xfId="1756"/>
    <cellStyle name="Normal 2 4 2 6 3 5" xfId="1757"/>
    <cellStyle name="Normal 2 4 2 6 4" xfId="1758"/>
    <cellStyle name="Normal 2 4 2 6 4 2" xfId="1759"/>
    <cellStyle name="Normal 2 4 2 6 4 3" xfId="1760"/>
    <cellStyle name="Normal 2 4 2 6 4 4" xfId="1761"/>
    <cellStyle name="Normal 2 4 2 6 4 5" xfId="1762"/>
    <cellStyle name="Normal 2 4 2 6 5" xfId="1763"/>
    <cellStyle name="Normal 2 4 2 6 6" xfId="1764"/>
    <cellStyle name="Normal 2 4 2 6 7" xfId="1765"/>
    <cellStyle name="Normal 2 4 2 6 8" xfId="1766"/>
    <cellStyle name="Normal 2 4 2 7" xfId="1767"/>
    <cellStyle name="Normal 2 4 2 7 2" xfId="1768"/>
    <cellStyle name="Normal 2 4 2 7 2 2" xfId="1769"/>
    <cellStyle name="Normal 2 4 2 7 2 3" xfId="1770"/>
    <cellStyle name="Normal 2 4 2 7 2 4" xfId="1771"/>
    <cellStyle name="Normal 2 4 2 7 2 5" xfId="1772"/>
    <cellStyle name="Normal 2 4 2 7 3" xfId="1773"/>
    <cellStyle name="Normal 2 4 2 7 3 2" xfId="1774"/>
    <cellStyle name="Normal 2 4 2 7 3 3" xfId="1775"/>
    <cellStyle name="Normal 2 4 2 7 3 4" xfId="1776"/>
    <cellStyle name="Normal 2 4 2 7 3 5" xfId="1777"/>
    <cellStyle name="Normal 2 4 2 7 4" xfId="1778"/>
    <cellStyle name="Normal 2 4 2 7 4 2" xfId="1779"/>
    <cellStyle name="Normal 2 4 2 7 4 3" xfId="1780"/>
    <cellStyle name="Normal 2 4 2 7 4 4" xfId="1781"/>
    <cellStyle name="Normal 2 4 2 7 4 5" xfId="1782"/>
    <cellStyle name="Normal 2 4 2 7 5" xfId="1783"/>
    <cellStyle name="Normal 2 4 2 7 6" xfId="1784"/>
    <cellStyle name="Normal 2 4 2 7 7" xfId="1785"/>
    <cellStyle name="Normal 2 4 2 7 8" xfId="1786"/>
    <cellStyle name="Normal 2 4 2 8" xfId="1787"/>
    <cellStyle name="Normal 2 4 2 8 2" xfId="1788"/>
    <cellStyle name="Normal 2 4 2 8 2 2" xfId="1789"/>
    <cellStyle name="Normal 2 4 2 8 2 3" xfId="1790"/>
    <cellStyle name="Normal 2 4 2 8 2 4" xfId="1791"/>
    <cellStyle name="Normal 2 4 2 8 2 5" xfId="1792"/>
    <cellStyle name="Normal 2 4 2 8 3" xfId="1793"/>
    <cellStyle name="Normal 2 4 2 8 3 2" xfId="1794"/>
    <cellStyle name="Normal 2 4 2 8 3 3" xfId="1795"/>
    <cellStyle name="Normal 2 4 2 8 3 4" xfId="1796"/>
    <cellStyle name="Normal 2 4 2 8 3 5" xfId="1797"/>
    <cellStyle name="Normal 2 4 2 8 4" xfId="1798"/>
    <cellStyle name="Normal 2 4 2 8 4 2" xfId="1799"/>
    <cellStyle name="Normal 2 4 2 8 4 3" xfId="1800"/>
    <cellStyle name="Normal 2 4 2 8 4 4" xfId="1801"/>
    <cellStyle name="Normal 2 4 2 8 4 5" xfId="1802"/>
    <cellStyle name="Normal 2 4 2 8 5" xfId="1803"/>
    <cellStyle name="Normal 2 4 2 8 6" xfId="1804"/>
    <cellStyle name="Normal 2 4 2 8 7" xfId="1805"/>
    <cellStyle name="Normal 2 4 2 8 8" xfId="1806"/>
    <cellStyle name="Normal 2 4 2 9" xfId="1807"/>
    <cellStyle name="Normal 2 4 2 9 2" xfId="1808"/>
    <cellStyle name="Normal 2 4 2 9 2 2" xfId="1809"/>
    <cellStyle name="Normal 2 4 2 9 2 3" xfId="1810"/>
    <cellStyle name="Normal 2 4 2 9 2 4" xfId="1811"/>
    <cellStyle name="Normal 2 4 2 9 2 5" xfId="1812"/>
    <cellStyle name="Normal 2 4 2 9 3" xfId="1813"/>
    <cellStyle name="Normal 2 4 2 9 3 2" xfId="1814"/>
    <cellStyle name="Normal 2 4 2 9 3 3" xfId="1815"/>
    <cellStyle name="Normal 2 4 2 9 3 4" xfId="1816"/>
    <cellStyle name="Normal 2 4 2 9 3 5" xfId="1817"/>
    <cellStyle name="Normal 2 4 2 9 4" xfId="1818"/>
    <cellStyle name="Normal 2 4 2 9 4 2" xfId="1819"/>
    <cellStyle name="Normal 2 4 2 9 4 3" xfId="1820"/>
    <cellStyle name="Normal 2 4 2 9 4 4" xfId="1821"/>
    <cellStyle name="Normal 2 4 2 9 4 5" xfId="1822"/>
    <cellStyle name="Normal 2 4 2 9 5" xfId="1823"/>
    <cellStyle name="Normal 2 4 2 9 6" xfId="1824"/>
    <cellStyle name="Normal 2 4 2 9 7" xfId="1825"/>
    <cellStyle name="Normal 2 4 2 9 8" xfId="1826"/>
    <cellStyle name="Normal 2 4 20" xfId="1827"/>
    <cellStyle name="Normal 2 4 21" xfId="1828"/>
    <cellStyle name="Normal 2 4 22" xfId="1829"/>
    <cellStyle name="Normal 2 4 22 2" xfId="1830"/>
    <cellStyle name="Normal 2 4 22 3" xfId="1831"/>
    <cellStyle name="Normal 2 4 22 4" xfId="1832"/>
    <cellStyle name="Normal 2 4 22 5" xfId="1833"/>
    <cellStyle name="Normal 2 4 23" xfId="1834"/>
    <cellStyle name="Normal 2 4 23 2" xfId="1835"/>
    <cellStyle name="Normal 2 4 23 3" xfId="1836"/>
    <cellStyle name="Normal 2 4 23 4" xfId="1837"/>
    <cellStyle name="Normal 2 4 23 5" xfId="1838"/>
    <cellStyle name="Normal 2 4 24" xfId="1839"/>
    <cellStyle name="Normal 2 4 24 2" xfId="1840"/>
    <cellStyle name="Normal 2 4 24 3" xfId="1841"/>
    <cellStyle name="Normal 2 4 24 4" xfId="1842"/>
    <cellStyle name="Normal 2 4 24 5" xfId="1843"/>
    <cellStyle name="Normal 2 4 25" xfId="1844"/>
    <cellStyle name="Normal 2 4 26" xfId="1845"/>
    <cellStyle name="Normal 2 4 27" xfId="1846"/>
    <cellStyle name="Normal 2 4 28" xfId="1847"/>
    <cellStyle name="Normal 2 4 29" xfId="1848"/>
    <cellStyle name="Normal 2 4 3" xfId="1849"/>
    <cellStyle name="Normal 2 4 3 10" xfId="1850"/>
    <cellStyle name="Normal 2 4 3 10 2" xfId="1851"/>
    <cellStyle name="Normal 2 4 3 10 2 2" xfId="1852"/>
    <cellStyle name="Normal 2 4 3 10 2 3" xfId="1853"/>
    <cellStyle name="Normal 2 4 3 10 2 4" xfId="1854"/>
    <cellStyle name="Normal 2 4 3 10 2 5" xfId="1855"/>
    <cellStyle name="Normal 2 4 3 10 3" xfId="1856"/>
    <cellStyle name="Normal 2 4 3 10 3 2" xfId="1857"/>
    <cellStyle name="Normal 2 4 3 10 3 3" xfId="1858"/>
    <cellStyle name="Normal 2 4 3 10 3 4" xfId="1859"/>
    <cellStyle name="Normal 2 4 3 10 3 5" xfId="1860"/>
    <cellStyle name="Normal 2 4 3 10 4" xfId="1861"/>
    <cellStyle name="Normal 2 4 3 10 4 2" xfId="1862"/>
    <cellStyle name="Normal 2 4 3 10 4 3" xfId="1863"/>
    <cellStyle name="Normal 2 4 3 10 4 4" xfId="1864"/>
    <cellStyle name="Normal 2 4 3 10 4 5" xfId="1865"/>
    <cellStyle name="Normal 2 4 3 10 5" xfId="1866"/>
    <cellStyle name="Normal 2 4 3 10 6" xfId="1867"/>
    <cellStyle name="Normal 2 4 3 10 7" xfId="1868"/>
    <cellStyle name="Normal 2 4 3 10 8" xfId="1869"/>
    <cellStyle name="Normal 2 4 3 11" xfId="1870"/>
    <cellStyle name="Normal 2 4 3 11 2" xfId="1871"/>
    <cellStyle name="Normal 2 4 3 11 2 2" xfId="1872"/>
    <cellStyle name="Normal 2 4 3 11 2 3" xfId="1873"/>
    <cellStyle name="Normal 2 4 3 11 2 4" xfId="1874"/>
    <cellStyle name="Normal 2 4 3 11 2 5" xfId="1875"/>
    <cellStyle name="Normal 2 4 3 11 3" xfId="1876"/>
    <cellStyle name="Normal 2 4 3 11 3 2" xfId="1877"/>
    <cellStyle name="Normal 2 4 3 11 3 3" xfId="1878"/>
    <cellStyle name="Normal 2 4 3 11 3 4" xfId="1879"/>
    <cellStyle name="Normal 2 4 3 11 3 5" xfId="1880"/>
    <cellStyle name="Normal 2 4 3 11 4" xfId="1881"/>
    <cellStyle name="Normal 2 4 3 11 4 2" xfId="1882"/>
    <cellStyle name="Normal 2 4 3 11 4 3" xfId="1883"/>
    <cellStyle name="Normal 2 4 3 11 4 4" xfId="1884"/>
    <cellStyle name="Normal 2 4 3 11 4 5" xfId="1885"/>
    <cellStyle name="Normal 2 4 3 11 5" xfId="1886"/>
    <cellStyle name="Normal 2 4 3 11 6" xfId="1887"/>
    <cellStyle name="Normal 2 4 3 11 7" xfId="1888"/>
    <cellStyle name="Normal 2 4 3 11 8" xfId="1889"/>
    <cellStyle name="Normal 2 4 3 12" xfId="1890"/>
    <cellStyle name="Normal 2 4 3 12 2" xfId="1891"/>
    <cellStyle name="Normal 2 4 3 12 3" xfId="1892"/>
    <cellStyle name="Normal 2 4 3 12 4" xfId="1893"/>
    <cellStyle name="Normal 2 4 3 12 5" xfId="1894"/>
    <cellStyle name="Normal 2 4 3 13" xfId="1895"/>
    <cellStyle name="Normal 2 4 3 13 2" xfId="1896"/>
    <cellStyle name="Normal 2 4 3 13 3" xfId="1897"/>
    <cellStyle name="Normal 2 4 3 13 4" xfId="1898"/>
    <cellStyle name="Normal 2 4 3 13 5" xfId="1899"/>
    <cellStyle name="Normal 2 4 3 14" xfId="1900"/>
    <cellStyle name="Normal 2 4 3 14 2" xfId="1901"/>
    <cellStyle name="Normal 2 4 3 14 3" xfId="1902"/>
    <cellStyle name="Normal 2 4 3 14 4" xfId="1903"/>
    <cellStyle name="Normal 2 4 3 14 5" xfId="1904"/>
    <cellStyle name="Normal 2 4 3 15" xfId="1905"/>
    <cellStyle name="Normal 2 4 3 16" xfId="1906"/>
    <cellStyle name="Normal 2 4 3 17" xfId="1907"/>
    <cellStyle name="Normal 2 4 3 18" xfId="1908"/>
    <cellStyle name="Normal 2 4 3 2" xfId="1909"/>
    <cellStyle name="Normal 2 4 3 2 2" xfId="1910"/>
    <cellStyle name="Normal 2 4 3 2 2 2" xfId="1911"/>
    <cellStyle name="Normal 2 4 3 2 2 3" xfId="1912"/>
    <cellStyle name="Normal 2 4 3 2 2 4" xfId="1913"/>
    <cellStyle name="Normal 2 4 3 2 2 5" xfId="1914"/>
    <cellStyle name="Normal 2 4 3 2 3" xfId="1915"/>
    <cellStyle name="Normal 2 4 3 2 3 2" xfId="1916"/>
    <cellStyle name="Normal 2 4 3 2 3 3" xfId="1917"/>
    <cellStyle name="Normal 2 4 3 2 3 4" xfId="1918"/>
    <cellStyle name="Normal 2 4 3 2 3 5" xfId="1919"/>
    <cellStyle name="Normal 2 4 3 2 4" xfId="1920"/>
    <cellStyle name="Normal 2 4 3 2 4 2" xfId="1921"/>
    <cellStyle name="Normal 2 4 3 2 4 3" xfId="1922"/>
    <cellStyle name="Normal 2 4 3 2 4 4" xfId="1923"/>
    <cellStyle name="Normal 2 4 3 2 4 5" xfId="1924"/>
    <cellStyle name="Normal 2 4 3 2 5" xfId="1925"/>
    <cellStyle name="Normal 2 4 3 2 6" xfId="1926"/>
    <cellStyle name="Normal 2 4 3 2 7" xfId="1927"/>
    <cellStyle name="Normal 2 4 3 2 8" xfId="1928"/>
    <cellStyle name="Normal 2 4 3 3" xfId="1929"/>
    <cellStyle name="Normal 2 4 3 3 2" xfId="1930"/>
    <cellStyle name="Normal 2 4 3 3 2 2" xfId="1931"/>
    <cellStyle name="Normal 2 4 3 3 2 3" xfId="1932"/>
    <cellStyle name="Normal 2 4 3 3 2 4" xfId="1933"/>
    <cellStyle name="Normal 2 4 3 3 2 5" xfId="1934"/>
    <cellStyle name="Normal 2 4 3 3 3" xfId="1935"/>
    <cellStyle name="Normal 2 4 3 3 3 2" xfId="1936"/>
    <cellStyle name="Normal 2 4 3 3 3 3" xfId="1937"/>
    <cellStyle name="Normal 2 4 3 3 3 4" xfId="1938"/>
    <cellStyle name="Normal 2 4 3 3 3 5" xfId="1939"/>
    <cellStyle name="Normal 2 4 3 3 4" xfId="1940"/>
    <cellStyle name="Normal 2 4 3 3 4 2" xfId="1941"/>
    <cellStyle name="Normal 2 4 3 3 4 3" xfId="1942"/>
    <cellStyle name="Normal 2 4 3 3 4 4" xfId="1943"/>
    <cellStyle name="Normal 2 4 3 3 4 5" xfId="1944"/>
    <cellStyle name="Normal 2 4 3 3 5" xfId="1945"/>
    <cellStyle name="Normal 2 4 3 3 6" xfId="1946"/>
    <cellStyle name="Normal 2 4 3 3 7" xfId="1947"/>
    <cellStyle name="Normal 2 4 3 3 8" xfId="1948"/>
    <cellStyle name="Normal 2 4 3 4" xfId="1949"/>
    <cellStyle name="Normal 2 4 3 4 2" xfId="1950"/>
    <cellStyle name="Normal 2 4 3 4 2 2" xfId="1951"/>
    <cellStyle name="Normal 2 4 3 4 2 3" xfId="1952"/>
    <cellStyle name="Normal 2 4 3 4 2 4" xfId="1953"/>
    <cellStyle name="Normal 2 4 3 4 2 5" xfId="1954"/>
    <cellStyle name="Normal 2 4 3 4 3" xfId="1955"/>
    <cellStyle name="Normal 2 4 3 4 3 2" xfId="1956"/>
    <cellStyle name="Normal 2 4 3 4 3 3" xfId="1957"/>
    <cellStyle name="Normal 2 4 3 4 3 4" xfId="1958"/>
    <cellStyle name="Normal 2 4 3 4 3 5" xfId="1959"/>
    <cellStyle name="Normal 2 4 3 4 4" xfId="1960"/>
    <cellStyle name="Normal 2 4 3 4 4 2" xfId="1961"/>
    <cellStyle name="Normal 2 4 3 4 4 3" xfId="1962"/>
    <cellStyle name="Normal 2 4 3 4 4 4" xfId="1963"/>
    <cellStyle name="Normal 2 4 3 4 4 5" xfId="1964"/>
    <cellStyle name="Normal 2 4 3 4 5" xfId="1965"/>
    <cellStyle name="Normal 2 4 3 4 6" xfId="1966"/>
    <cellStyle name="Normal 2 4 3 4 7" xfId="1967"/>
    <cellStyle name="Normal 2 4 3 4 8" xfId="1968"/>
    <cellStyle name="Normal 2 4 3 5" xfId="1969"/>
    <cellStyle name="Normal 2 4 3 5 2" xfId="1970"/>
    <cellStyle name="Normal 2 4 3 5 2 2" xfId="1971"/>
    <cellStyle name="Normal 2 4 3 5 2 3" xfId="1972"/>
    <cellStyle name="Normal 2 4 3 5 2 4" xfId="1973"/>
    <cellStyle name="Normal 2 4 3 5 2 5" xfId="1974"/>
    <cellStyle name="Normal 2 4 3 5 3" xfId="1975"/>
    <cellStyle name="Normal 2 4 3 5 3 2" xfId="1976"/>
    <cellStyle name="Normal 2 4 3 5 3 3" xfId="1977"/>
    <cellStyle name="Normal 2 4 3 5 3 4" xfId="1978"/>
    <cellStyle name="Normal 2 4 3 5 3 5" xfId="1979"/>
    <cellStyle name="Normal 2 4 3 5 4" xfId="1980"/>
    <cellStyle name="Normal 2 4 3 5 4 2" xfId="1981"/>
    <cellStyle name="Normal 2 4 3 5 4 3" xfId="1982"/>
    <cellStyle name="Normal 2 4 3 5 4 4" xfId="1983"/>
    <cellStyle name="Normal 2 4 3 5 4 5" xfId="1984"/>
    <cellStyle name="Normal 2 4 3 5 5" xfId="1985"/>
    <cellStyle name="Normal 2 4 3 5 6" xfId="1986"/>
    <cellStyle name="Normal 2 4 3 5 7" xfId="1987"/>
    <cellStyle name="Normal 2 4 3 5 8" xfId="1988"/>
    <cellStyle name="Normal 2 4 3 6" xfId="1989"/>
    <cellStyle name="Normal 2 4 3 6 2" xfId="1990"/>
    <cellStyle name="Normal 2 4 3 6 2 2" xfId="1991"/>
    <cellStyle name="Normal 2 4 3 6 2 3" xfId="1992"/>
    <cellStyle name="Normal 2 4 3 6 2 4" xfId="1993"/>
    <cellStyle name="Normal 2 4 3 6 2 5" xfId="1994"/>
    <cellStyle name="Normal 2 4 3 6 3" xfId="1995"/>
    <cellStyle name="Normal 2 4 3 6 3 2" xfId="1996"/>
    <cellStyle name="Normal 2 4 3 6 3 3" xfId="1997"/>
    <cellStyle name="Normal 2 4 3 6 3 4" xfId="1998"/>
    <cellStyle name="Normal 2 4 3 6 3 5" xfId="1999"/>
    <cellStyle name="Normal 2 4 3 6 4" xfId="2000"/>
    <cellStyle name="Normal 2 4 3 6 4 2" xfId="2001"/>
    <cellStyle name="Normal 2 4 3 6 4 3" xfId="2002"/>
    <cellStyle name="Normal 2 4 3 6 4 4" xfId="2003"/>
    <cellStyle name="Normal 2 4 3 6 4 5" xfId="2004"/>
    <cellStyle name="Normal 2 4 3 6 5" xfId="2005"/>
    <cellStyle name="Normal 2 4 3 6 6" xfId="2006"/>
    <cellStyle name="Normal 2 4 3 6 7" xfId="2007"/>
    <cellStyle name="Normal 2 4 3 6 8" xfId="2008"/>
    <cellStyle name="Normal 2 4 3 7" xfId="2009"/>
    <cellStyle name="Normal 2 4 3 7 2" xfId="2010"/>
    <cellStyle name="Normal 2 4 3 7 2 2" xfId="2011"/>
    <cellStyle name="Normal 2 4 3 7 2 3" xfId="2012"/>
    <cellStyle name="Normal 2 4 3 7 2 4" xfId="2013"/>
    <cellStyle name="Normal 2 4 3 7 2 5" xfId="2014"/>
    <cellStyle name="Normal 2 4 3 7 3" xfId="2015"/>
    <cellStyle name="Normal 2 4 3 7 3 2" xfId="2016"/>
    <cellStyle name="Normal 2 4 3 7 3 3" xfId="2017"/>
    <cellStyle name="Normal 2 4 3 7 3 4" xfId="2018"/>
    <cellStyle name="Normal 2 4 3 7 3 5" xfId="2019"/>
    <cellStyle name="Normal 2 4 3 7 4" xfId="2020"/>
    <cellStyle name="Normal 2 4 3 7 4 2" xfId="2021"/>
    <cellStyle name="Normal 2 4 3 7 4 3" xfId="2022"/>
    <cellStyle name="Normal 2 4 3 7 4 4" xfId="2023"/>
    <cellStyle name="Normal 2 4 3 7 4 5" xfId="2024"/>
    <cellStyle name="Normal 2 4 3 7 5" xfId="2025"/>
    <cellStyle name="Normal 2 4 3 7 6" xfId="2026"/>
    <cellStyle name="Normal 2 4 3 7 7" xfId="2027"/>
    <cellStyle name="Normal 2 4 3 7 8" xfId="2028"/>
    <cellStyle name="Normal 2 4 3 8" xfId="2029"/>
    <cellStyle name="Normal 2 4 3 8 2" xfId="2030"/>
    <cellStyle name="Normal 2 4 3 8 2 2" xfId="2031"/>
    <cellStyle name="Normal 2 4 3 8 2 3" xfId="2032"/>
    <cellStyle name="Normal 2 4 3 8 2 4" xfId="2033"/>
    <cellStyle name="Normal 2 4 3 8 2 5" xfId="2034"/>
    <cellStyle name="Normal 2 4 3 8 3" xfId="2035"/>
    <cellStyle name="Normal 2 4 3 8 3 2" xfId="2036"/>
    <cellStyle name="Normal 2 4 3 8 3 3" xfId="2037"/>
    <cellStyle name="Normal 2 4 3 8 3 4" xfId="2038"/>
    <cellStyle name="Normal 2 4 3 8 3 5" xfId="2039"/>
    <cellStyle name="Normal 2 4 3 8 4" xfId="2040"/>
    <cellStyle name="Normal 2 4 3 8 4 2" xfId="2041"/>
    <cellStyle name="Normal 2 4 3 8 4 3" xfId="2042"/>
    <cellStyle name="Normal 2 4 3 8 4 4" xfId="2043"/>
    <cellStyle name="Normal 2 4 3 8 4 5" xfId="2044"/>
    <cellStyle name="Normal 2 4 3 8 5" xfId="2045"/>
    <cellStyle name="Normal 2 4 3 8 6" xfId="2046"/>
    <cellStyle name="Normal 2 4 3 8 7" xfId="2047"/>
    <cellStyle name="Normal 2 4 3 8 8" xfId="2048"/>
    <cellStyle name="Normal 2 4 3 9" xfId="2049"/>
    <cellStyle name="Normal 2 4 3 9 2" xfId="2050"/>
    <cellStyle name="Normal 2 4 3 9 2 2" xfId="2051"/>
    <cellStyle name="Normal 2 4 3 9 2 3" xfId="2052"/>
    <cellStyle name="Normal 2 4 3 9 2 4" xfId="2053"/>
    <cellStyle name="Normal 2 4 3 9 2 5" xfId="2054"/>
    <cellStyle name="Normal 2 4 3 9 3" xfId="2055"/>
    <cellStyle name="Normal 2 4 3 9 3 2" xfId="2056"/>
    <cellStyle name="Normal 2 4 3 9 3 3" xfId="2057"/>
    <cellStyle name="Normal 2 4 3 9 3 4" xfId="2058"/>
    <cellStyle name="Normal 2 4 3 9 3 5" xfId="2059"/>
    <cellStyle name="Normal 2 4 3 9 4" xfId="2060"/>
    <cellStyle name="Normal 2 4 3 9 4 2" xfId="2061"/>
    <cellStyle name="Normal 2 4 3 9 4 3" xfId="2062"/>
    <cellStyle name="Normal 2 4 3 9 4 4" xfId="2063"/>
    <cellStyle name="Normal 2 4 3 9 4 5" xfId="2064"/>
    <cellStyle name="Normal 2 4 3 9 5" xfId="2065"/>
    <cellStyle name="Normal 2 4 3 9 6" xfId="2066"/>
    <cellStyle name="Normal 2 4 3 9 7" xfId="2067"/>
    <cellStyle name="Normal 2 4 3 9 8" xfId="2068"/>
    <cellStyle name="Normal 2 4 30" xfId="2069"/>
    <cellStyle name="Normal 2 4 31" xfId="2070"/>
    <cellStyle name="Normal 2 4 32" xfId="2071"/>
    <cellStyle name="Normal 2 4 33" xfId="2072"/>
    <cellStyle name="Normal 2 4 34" xfId="2073"/>
    <cellStyle name="Normal 2 4 35" xfId="2074"/>
    <cellStyle name="Normal 2 4 36" xfId="2075"/>
    <cellStyle name="Normal 2 4 4" xfId="2076"/>
    <cellStyle name="Normal 2 4 4 10" xfId="2077"/>
    <cellStyle name="Normal 2 4 4 10 2" xfId="2078"/>
    <cellStyle name="Normal 2 4 4 10 2 2" xfId="2079"/>
    <cellStyle name="Normal 2 4 4 10 2 3" xfId="2080"/>
    <cellStyle name="Normal 2 4 4 10 2 4" xfId="2081"/>
    <cellStyle name="Normal 2 4 4 10 2 5" xfId="2082"/>
    <cellStyle name="Normal 2 4 4 10 3" xfId="2083"/>
    <cellStyle name="Normal 2 4 4 10 3 2" xfId="2084"/>
    <cellStyle name="Normal 2 4 4 10 3 3" xfId="2085"/>
    <cellStyle name="Normal 2 4 4 10 3 4" xfId="2086"/>
    <cellStyle name="Normal 2 4 4 10 3 5" xfId="2087"/>
    <cellStyle name="Normal 2 4 4 10 4" xfId="2088"/>
    <cellStyle name="Normal 2 4 4 10 4 2" xfId="2089"/>
    <cellStyle name="Normal 2 4 4 10 4 3" xfId="2090"/>
    <cellStyle name="Normal 2 4 4 10 4 4" xfId="2091"/>
    <cellStyle name="Normal 2 4 4 10 4 5" xfId="2092"/>
    <cellStyle name="Normal 2 4 4 10 5" xfId="2093"/>
    <cellStyle name="Normal 2 4 4 10 6" xfId="2094"/>
    <cellStyle name="Normal 2 4 4 10 7" xfId="2095"/>
    <cellStyle name="Normal 2 4 4 10 8" xfId="2096"/>
    <cellStyle name="Normal 2 4 4 11" xfId="2097"/>
    <cellStyle name="Normal 2 4 4 11 2" xfId="2098"/>
    <cellStyle name="Normal 2 4 4 11 2 2" xfId="2099"/>
    <cellStyle name="Normal 2 4 4 11 2 3" xfId="2100"/>
    <cellStyle name="Normal 2 4 4 11 2 4" xfId="2101"/>
    <cellStyle name="Normal 2 4 4 11 2 5" xfId="2102"/>
    <cellStyle name="Normal 2 4 4 11 3" xfId="2103"/>
    <cellStyle name="Normal 2 4 4 11 3 2" xfId="2104"/>
    <cellStyle name="Normal 2 4 4 11 3 3" xfId="2105"/>
    <cellStyle name="Normal 2 4 4 11 3 4" xfId="2106"/>
    <cellStyle name="Normal 2 4 4 11 3 5" xfId="2107"/>
    <cellStyle name="Normal 2 4 4 11 4" xfId="2108"/>
    <cellStyle name="Normal 2 4 4 11 4 2" xfId="2109"/>
    <cellStyle name="Normal 2 4 4 11 4 3" xfId="2110"/>
    <cellStyle name="Normal 2 4 4 11 4 4" xfId="2111"/>
    <cellStyle name="Normal 2 4 4 11 4 5" xfId="2112"/>
    <cellStyle name="Normal 2 4 4 11 5" xfId="2113"/>
    <cellStyle name="Normal 2 4 4 11 6" xfId="2114"/>
    <cellStyle name="Normal 2 4 4 11 7" xfId="2115"/>
    <cellStyle name="Normal 2 4 4 11 8" xfId="2116"/>
    <cellStyle name="Normal 2 4 4 12" xfId="2117"/>
    <cellStyle name="Normal 2 4 4 12 2" xfId="2118"/>
    <cellStyle name="Normal 2 4 4 12 3" xfId="2119"/>
    <cellStyle name="Normal 2 4 4 12 4" xfId="2120"/>
    <cellStyle name="Normal 2 4 4 12 5" xfId="2121"/>
    <cellStyle name="Normal 2 4 4 13" xfId="2122"/>
    <cellStyle name="Normal 2 4 4 13 2" xfId="2123"/>
    <cellStyle name="Normal 2 4 4 13 3" xfId="2124"/>
    <cellStyle name="Normal 2 4 4 13 4" xfId="2125"/>
    <cellStyle name="Normal 2 4 4 13 5" xfId="2126"/>
    <cellStyle name="Normal 2 4 4 14" xfId="2127"/>
    <cellStyle name="Normal 2 4 4 14 2" xfId="2128"/>
    <cellStyle name="Normal 2 4 4 14 3" xfId="2129"/>
    <cellStyle name="Normal 2 4 4 14 4" xfId="2130"/>
    <cellStyle name="Normal 2 4 4 14 5" xfId="2131"/>
    <cellStyle name="Normal 2 4 4 15" xfId="2132"/>
    <cellStyle name="Normal 2 4 4 16" xfId="2133"/>
    <cellStyle name="Normal 2 4 4 17" xfId="2134"/>
    <cellStyle name="Normal 2 4 4 18" xfId="2135"/>
    <cellStyle name="Normal 2 4 4 2" xfId="2136"/>
    <cellStyle name="Normal 2 4 4 2 2" xfId="2137"/>
    <cellStyle name="Normal 2 4 4 2 2 2" xfId="2138"/>
    <cellStyle name="Normal 2 4 4 2 2 3" xfId="2139"/>
    <cellStyle name="Normal 2 4 4 2 2 4" xfId="2140"/>
    <cellStyle name="Normal 2 4 4 2 2 5" xfId="2141"/>
    <cellStyle name="Normal 2 4 4 2 3" xfId="2142"/>
    <cellStyle name="Normal 2 4 4 2 3 2" xfId="2143"/>
    <cellStyle name="Normal 2 4 4 2 3 3" xfId="2144"/>
    <cellStyle name="Normal 2 4 4 2 3 4" xfId="2145"/>
    <cellStyle name="Normal 2 4 4 2 3 5" xfId="2146"/>
    <cellStyle name="Normal 2 4 4 2 4" xfId="2147"/>
    <cellStyle name="Normal 2 4 4 2 4 2" xfId="2148"/>
    <cellStyle name="Normal 2 4 4 2 4 3" xfId="2149"/>
    <cellStyle name="Normal 2 4 4 2 4 4" xfId="2150"/>
    <cellStyle name="Normal 2 4 4 2 4 5" xfId="2151"/>
    <cellStyle name="Normal 2 4 4 2 5" xfId="2152"/>
    <cellStyle name="Normal 2 4 4 2 6" xfId="2153"/>
    <cellStyle name="Normal 2 4 4 2 7" xfId="2154"/>
    <cellStyle name="Normal 2 4 4 2 8" xfId="2155"/>
    <cellStyle name="Normal 2 4 4 3" xfId="2156"/>
    <cellStyle name="Normal 2 4 4 3 2" xfId="2157"/>
    <cellStyle name="Normal 2 4 4 3 2 2" xfId="2158"/>
    <cellStyle name="Normal 2 4 4 3 2 3" xfId="2159"/>
    <cellStyle name="Normal 2 4 4 3 2 4" xfId="2160"/>
    <cellStyle name="Normal 2 4 4 3 2 5" xfId="2161"/>
    <cellStyle name="Normal 2 4 4 3 3" xfId="2162"/>
    <cellStyle name="Normal 2 4 4 3 3 2" xfId="2163"/>
    <cellStyle name="Normal 2 4 4 3 3 3" xfId="2164"/>
    <cellStyle name="Normal 2 4 4 3 3 4" xfId="2165"/>
    <cellStyle name="Normal 2 4 4 3 3 5" xfId="2166"/>
    <cellStyle name="Normal 2 4 4 3 4" xfId="2167"/>
    <cellStyle name="Normal 2 4 4 3 4 2" xfId="2168"/>
    <cellStyle name="Normal 2 4 4 3 4 3" xfId="2169"/>
    <cellStyle name="Normal 2 4 4 3 4 4" xfId="2170"/>
    <cellStyle name="Normal 2 4 4 3 4 5" xfId="2171"/>
    <cellStyle name="Normal 2 4 4 3 5" xfId="2172"/>
    <cellStyle name="Normal 2 4 4 3 6" xfId="2173"/>
    <cellStyle name="Normal 2 4 4 3 7" xfId="2174"/>
    <cellStyle name="Normal 2 4 4 3 8" xfId="2175"/>
    <cellStyle name="Normal 2 4 4 4" xfId="2176"/>
    <cellStyle name="Normal 2 4 4 4 2" xfId="2177"/>
    <cellStyle name="Normal 2 4 4 4 2 2" xfId="2178"/>
    <cellStyle name="Normal 2 4 4 4 2 3" xfId="2179"/>
    <cellStyle name="Normal 2 4 4 4 2 4" xfId="2180"/>
    <cellStyle name="Normal 2 4 4 4 2 5" xfId="2181"/>
    <cellStyle name="Normal 2 4 4 4 3" xfId="2182"/>
    <cellStyle name="Normal 2 4 4 4 3 2" xfId="2183"/>
    <cellStyle name="Normal 2 4 4 4 3 3" xfId="2184"/>
    <cellStyle name="Normal 2 4 4 4 3 4" xfId="2185"/>
    <cellStyle name="Normal 2 4 4 4 3 5" xfId="2186"/>
    <cellStyle name="Normal 2 4 4 4 4" xfId="2187"/>
    <cellStyle name="Normal 2 4 4 4 4 2" xfId="2188"/>
    <cellStyle name="Normal 2 4 4 4 4 3" xfId="2189"/>
    <cellStyle name="Normal 2 4 4 4 4 4" xfId="2190"/>
    <cellStyle name="Normal 2 4 4 4 4 5" xfId="2191"/>
    <cellStyle name="Normal 2 4 4 4 5" xfId="2192"/>
    <cellStyle name="Normal 2 4 4 4 6" xfId="2193"/>
    <cellStyle name="Normal 2 4 4 4 7" xfId="2194"/>
    <cellStyle name="Normal 2 4 4 4 8" xfId="2195"/>
    <cellStyle name="Normal 2 4 4 5" xfId="2196"/>
    <cellStyle name="Normal 2 4 4 5 2" xfId="2197"/>
    <cellStyle name="Normal 2 4 4 5 2 2" xfId="2198"/>
    <cellStyle name="Normal 2 4 4 5 2 3" xfId="2199"/>
    <cellStyle name="Normal 2 4 4 5 2 4" xfId="2200"/>
    <cellStyle name="Normal 2 4 4 5 2 5" xfId="2201"/>
    <cellStyle name="Normal 2 4 4 5 3" xfId="2202"/>
    <cellStyle name="Normal 2 4 4 5 3 2" xfId="2203"/>
    <cellStyle name="Normal 2 4 4 5 3 3" xfId="2204"/>
    <cellStyle name="Normal 2 4 4 5 3 4" xfId="2205"/>
    <cellStyle name="Normal 2 4 4 5 3 5" xfId="2206"/>
    <cellStyle name="Normal 2 4 4 5 4" xfId="2207"/>
    <cellStyle name="Normal 2 4 4 5 4 2" xfId="2208"/>
    <cellStyle name="Normal 2 4 4 5 4 3" xfId="2209"/>
    <cellStyle name="Normal 2 4 4 5 4 4" xfId="2210"/>
    <cellStyle name="Normal 2 4 4 5 4 5" xfId="2211"/>
    <cellStyle name="Normal 2 4 4 5 5" xfId="2212"/>
    <cellStyle name="Normal 2 4 4 5 6" xfId="2213"/>
    <cellStyle name="Normal 2 4 4 5 7" xfId="2214"/>
    <cellStyle name="Normal 2 4 4 5 8" xfId="2215"/>
    <cellStyle name="Normal 2 4 4 6" xfId="2216"/>
    <cellStyle name="Normal 2 4 4 6 2" xfId="2217"/>
    <cellStyle name="Normal 2 4 4 6 2 2" xfId="2218"/>
    <cellStyle name="Normal 2 4 4 6 2 3" xfId="2219"/>
    <cellStyle name="Normal 2 4 4 6 2 4" xfId="2220"/>
    <cellStyle name="Normal 2 4 4 6 2 5" xfId="2221"/>
    <cellStyle name="Normal 2 4 4 6 3" xfId="2222"/>
    <cellStyle name="Normal 2 4 4 6 3 2" xfId="2223"/>
    <cellStyle name="Normal 2 4 4 6 3 3" xfId="2224"/>
    <cellStyle name="Normal 2 4 4 6 3 4" xfId="2225"/>
    <cellStyle name="Normal 2 4 4 6 3 5" xfId="2226"/>
    <cellStyle name="Normal 2 4 4 6 4" xfId="2227"/>
    <cellStyle name="Normal 2 4 4 6 4 2" xfId="2228"/>
    <cellStyle name="Normal 2 4 4 6 4 3" xfId="2229"/>
    <cellStyle name="Normal 2 4 4 6 4 4" xfId="2230"/>
    <cellStyle name="Normal 2 4 4 6 4 5" xfId="2231"/>
    <cellStyle name="Normal 2 4 4 6 5" xfId="2232"/>
    <cellStyle name="Normal 2 4 4 6 6" xfId="2233"/>
    <cellStyle name="Normal 2 4 4 6 7" xfId="2234"/>
    <cellStyle name="Normal 2 4 4 6 8" xfId="2235"/>
    <cellStyle name="Normal 2 4 4 7" xfId="2236"/>
    <cellStyle name="Normal 2 4 4 7 2" xfId="2237"/>
    <cellStyle name="Normal 2 4 4 7 2 2" xfId="2238"/>
    <cellStyle name="Normal 2 4 4 7 2 3" xfId="2239"/>
    <cellStyle name="Normal 2 4 4 7 2 4" xfId="2240"/>
    <cellStyle name="Normal 2 4 4 7 2 5" xfId="2241"/>
    <cellStyle name="Normal 2 4 4 7 3" xfId="2242"/>
    <cellStyle name="Normal 2 4 4 7 3 2" xfId="2243"/>
    <cellStyle name="Normal 2 4 4 7 3 3" xfId="2244"/>
    <cellStyle name="Normal 2 4 4 7 3 4" xfId="2245"/>
    <cellStyle name="Normal 2 4 4 7 3 5" xfId="2246"/>
    <cellStyle name="Normal 2 4 4 7 4" xfId="2247"/>
    <cellStyle name="Normal 2 4 4 7 4 2" xfId="2248"/>
    <cellStyle name="Normal 2 4 4 7 4 3" xfId="2249"/>
    <cellStyle name="Normal 2 4 4 7 4 4" xfId="2250"/>
    <cellStyle name="Normal 2 4 4 7 4 5" xfId="2251"/>
    <cellStyle name="Normal 2 4 4 7 5" xfId="2252"/>
    <cellStyle name="Normal 2 4 4 7 6" xfId="2253"/>
    <cellStyle name="Normal 2 4 4 7 7" xfId="2254"/>
    <cellStyle name="Normal 2 4 4 7 8" xfId="2255"/>
    <cellStyle name="Normal 2 4 4 8" xfId="2256"/>
    <cellStyle name="Normal 2 4 4 8 2" xfId="2257"/>
    <cellStyle name="Normal 2 4 4 8 2 2" xfId="2258"/>
    <cellStyle name="Normal 2 4 4 8 2 3" xfId="2259"/>
    <cellStyle name="Normal 2 4 4 8 2 4" xfId="2260"/>
    <cellStyle name="Normal 2 4 4 8 2 5" xfId="2261"/>
    <cellStyle name="Normal 2 4 4 8 3" xfId="2262"/>
    <cellStyle name="Normal 2 4 4 8 3 2" xfId="2263"/>
    <cellStyle name="Normal 2 4 4 8 3 3" xfId="2264"/>
    <cellStyle name="Normal 2 4 4 8 3 4" xfId="2265"/>
    <cellStyle name="Normal 2 4 4 8 3 5" xfId="2266"/>
    <cellStyle name="Normal 2 4 4 8 4" xfId="2267"/>
    <cellStyle name="Normal 2 4 4 8 4 2" xfId="2268"/>
    <cellStyle name="Normal 2 4 4 8 4 3" xfId="2269"/>
    <cellStyle name="Normal 2 4 4 8 4 4" xfId="2270"/>
    <cellStyle name="Normal 2 4 4 8 4 5" xfId="2271"/>
    <cellStyle name="Normal 2 4 4 8 5" xfId="2272"/>
    <cellStyle name="Normal 2 4 4 8 6" xfId="2273"/>
    <cellStyle name="Normal 2 4 4 8 7" xfId="2274"/>
    <cellStyle name="Normal 2 4 4 8 8" xfId="2275"/>
    <cellStyle name="Normal 2 4 4 9" xfId="2276"/>
    <cellStyle name="Normal 2 4 4 9 2" xfId="2277"/>
    <cellStyle name="Normal 2 4 4 9 2 2" xfId="2278"/>
    <cellStyle name="Normal 2 4 4 9 2 3" xfId="2279"/>
    <cellStyle name="Normal 2 4 4 9 2 4" xfId="2280"/>
    <cellStyle name="Normal 2 4 4 9 2 5" xfId="2281"/>
    <cellStyle name="Normal 2 4 4 9 3" xfId="2282"/>
    <cellStyle name="Normal 2 4 4 9 3 2" xfId="2283"/>
    <cellStyle name="Normal 2 4 4 9 3 3" xfId="2284"/>
    <cellStyle name="Normal 2 4 4 9 3 4" xfId="2285"/>
    <cellStyle name="Normal 2 4 4 9 3 5" xfId="2286"/>
    <cellStyle name="Normal 2 4 4 9 4" xfId="2287"/>
    <cellStyle name="Normal 2 4 4 9 4 2" xfId="2288"/>
    <cellStyle name="Normal 2 4 4 9 4 3" xfId="2289"/>
    <cellStyle name="Normal 2 4 4 9 4 4" xfId="2290"/>
    <cellStyle name="Normal 2 4 4 9 4 5" xfId="2291"/>
    <cellStyle name="Normal 2 4 4 9 5" xfId="2292"/>
    <cellStyle name="Normal 2 4 4 9 6" xfId="2293"/>
    <cellStyle name="Normal 2 4 4 9 7" xfId="2294"/>
    <cellStyle name="Normal 2 4 4 9 8" xfId="2295"/>
    <cellStyle name="Normal 2 4 5" xfId="2296"/>
    <cellStyle name="Normal 2 4 5 10" xfId="2297"/>
    <cellStyle name="Normal 2 4 5 10 2" xfId="2298"/>
    <cellStyle name="Normal 2 4 5 10 2 2" xfId="2299"/>
    <cellStyle name="Normal 2 4 5 10 2 3" xfId="2300"/>
    <cellStyle name="Normal 2 4 5 10 2 4" xfId="2301"/>
    <cellStyle name="Normal 2 4 5 10 2 5" xfId="2302"/>
    <cellStyle name="Normal 2 4 5 10 3" xfId="2303"/>
    <cellStyle name="Normal 2 4 5 10 3 2" xfId="2304"/>
    <cellStyle name="Normal 2 4 5 10 3 3" xfId="2305"/>
    <cellStyle name="Normal 2 4 5 10 3 4" xfId="2306"/>
    <cellStyle name="Normal 2 4 5 10 3 5" xfId="2307"/>
    <cellStyle name="Normal 2 4 5 10 4" xfId="2308"/>
    <cellStyle name="Normal 2 4 5 10 4 2" xfId="2309"/>
    <cellStyle name="Normal 2 4 5 10 4 3" xfId="2310"/>
    <cellStyle name="Normal 2 4 5 10 4 4" xfId="2311"/>
    <cellStyle name="Normal 2 4 5 10 4 5" xfId="2312"/>
    <cellStyle name="Normal 2 4 5 10 5" xfId="2313"/>
    <cellStyle name="Normal 2 4 5 10 6" xfId="2314"/>
    <cellStyle name="Normal 2 4 5 10 7" xfId="2315"/>
    <cellStyle name="Normal 2 4 5 10 8" xfId="2316"/>
    <cellStyle name="Normal 2 4 5 11" xfId="2317"/>
    <cellStyle name="Normal 2 4 5 11 2" xfId="2318"/>
    <cellStyle name="Normal 2 4 5 11 2 2" xfId="2319"/>
    <cellStyle name="Normal 2 4 5 11 2 3" xfId="2320"/>
    <cellStyle name="Normal 2 4 5 11 2 4" xfId="2321"/>
    <cellStyle name="Normal 2 4 5 11 2 5" xfId="2322"/>
    <cellStyle name="Normal 2 4 5 11 3" xfId="2323"/>
    <cellStyle name="Normal 2 4 5 11 3 2" xfId="2324"/>
    <cellStyle name="Normal 2 4 5 11 3 3" xfId="2325"/>
    <cellStyle name="Normal 2 4 5 11 3 4" xfId="2326"/>
    <cellStyle name="Normal 2 4 5 11 3 5" xfId="2327"/>
    <cellStyle name="Normal 2 4 5 11 4" xfId="2328"/>
    <cellStyle name="Normal 2 4 5 11 4 2" xfId="2329"/>
    <cellStyle name="Normal 2 4 5 11 4 3" xfId="2330"/>
    <cellStyle name="Normal 2 4 5 11 4 4" xfId="2331"/>
    <cellStyle name="Normal 2 4 5 11 4 5" xfId="2332"/>
    <cellStyle name="Normal 2 4 5 11 5" xfId="2333"/>
    <cellStyle name="Normal 2 4 5 11 6" xfId="2334"/>
    <cellStyle name="Normal 2 4 5 11 7" xfId="2335"/>
    <cellStyle name="Normal 2 4 5 11 8" xfId="2336"/>
    <cellStyle name="Normal 2 4 5 12" xfId="2337"/>
    <cellStyle name="Normal 2 4 5 12 2" xfId="2338"/>
    <cellStyle name="Normal 2 4 5 12 3" xfId="2339"/>
    <cellStyle name="Normal 2 4 5 12 4" xfId="2340"/>
    <cellStyle name="Normal 2 4 5 12 5" xfId="2341"/>
    <cellStyle name="Normal 2 4 5 13" xfId="2342"/>
    <cellStyle name="Normal 2 4 5 13 2" xfId="2343"/>
    <cellStyle name="Normal 2 4 5 13 3" xfId="2344"/>
    <cellStyle name="Normal 2 4 5 13 4" xfId="2345"/>
    <cellStyle name="Normal 2 4 5 13 5" xfId="2346"/>
    <cellStyle name="Normal 2 4 5 14" xfId="2347"/>
    <cellStyle name="Normal 2 4 5 14 2" xfId="2348"/>
    <cellStyle name="Normal 2 4 5 14 3" xfId="2349"/>
    <cellStyle name="Normal 2 4 5 14 4" xfId="2350"/>
    <cellStyle name="Normal 2 4 5 14 5" xfId="2351"/>
    <cellStyle name="Normal 2 4 5 15" xfId="2352"/>
    <cellStyle name="Normal 2 4 5 16" xfId="2353"/>
    <cellStyle name="Normal 2 4 5 17" xfId="2354"/>
    <cellStyle name="Normal 2 4 5 18" xfId="2355"/>
    <cellStyle name="Normal 2 4 5 2" xfId="2356"/>
    <cellStyle name="Normal 2 4 5 2 2" xfId="2357"/>
    <cellStyle name="Normal 2 4 5 2 2 2" xfId="2358"/>
    <cellStyle name="Normal 2 4 5 2 2 3" xfId="2359"/>
    <cellStyle name="Normal 2 4 5 2 2 4" xfId="2360"/>
    <cellStyle name="Normal 2 4 5 2 2 5" xfId="2361"/>
    <cellStyle name="Normal 2 4 5 2 3" xfId="2362"/>
    <cellStyle name="Normal 2 4 5 2 3 2" xfId="2363"/>
    <cellStyle name="Normal 2 4 5 2 3 3" xfId="2364"/>
    <cellStyle name="Normal 2 4 5 2 3 4" xfId="2365"/>
    <cellStyle name="Normal 2 4 5 2 3 5" xfId="2366"/>
    <cellStyle name="Normal 2 4 5 2 4" xfId="2367"/>
    <cellStyle name="Normal 2 4 5 2 4 2" xfId="2368"/>
    <cellStyle name="Normal 2 4 5 2 4 3" xfId="2369"/>
    <cellStyle name="Normal 2 4 5 2 4 4" xfId="2370"/>
    <cellStyle name="Normal 2 4 5 2 4 5" xfId="2371"/>
    <cellStyle name="Normal 2 4 5 2 5" xfId="2372"/>
    <cellStyle name="Normal 2 4 5 2 6" xfId="2373"/>
    <cellStyle name="Normal 2 4 5 2 7" xfId="2374"/>
    <cellStyle name="Normal 2 4 5 2 8" xfId="2375"/>
    <cellStyle name="Normal 2 4 5 3" xfId="2376"/>
    <cellStyle name="Normal 2 4 5 3 2" xfId="2377"/>
    <cellStyle name="Normal 2 4 5 3 2 2" xfId="2378"/>
    <cellStyle name="Normal 2 4 5 3 2 3" xfId="2379"/>
    <cellStyle name="Normal 2 4 5 3 2 4" xfId="2380"/>
    <cellStyle name="Normal 2 4 5 3 2 5" xfId="2381"/>
    <cellStyle name="Normal 2 4 5 3 3" xfId="2382"/>
    <cellStyle name="Normal 2 4 5 3 3 2" xfId="2383"/>
    <cellStyle name="Normal 2 4 5 3 3 3" xfId="2384"/>
    <cellStyle name="Normal 2 4 5 3 3 4" xfId="2385"/>
    <cellStyle name="Normal 2 4 5 3 3 5" xfId="2386"/>
    <cellStyle name="Normal 2 4 5 3 4" xfId="2387"/>
    <cellStyle name="Normal 2 4 5 3 4 2" xfId="2388"/>
    <cellStyle name="Normal 2 4 5 3 4 3" xfId="2389"/>
    <cellStyle name="Normal 2 4 5 3 4 4" xfId="2390"/>
    <cellStyle name="Normal 2 4 5 3 4 5" xfId="2391"/>
    <cellStyle name="Normal 2 4 5 3 5" xfId="2392"/>
    <cellStyle name="Normal 2 4 5 3 6" xfId="2393"/>
    <cellStyle name="Normal 2 4 5 3 7" xfId="2394"/>
    <cellStyle name="Normal 2 4 5 3 8" xfId="2395"/>
    <cellStyle name="Normal 2 4 5 4" xfId="2396"/>
    <cellStyle name="Normal 2 4 5 4 2" xfId="2397"/>
    <cellStyle name="Normal 2 4 5 4 2 2" xfId="2398"/>
    <cellStyle name="Normal 2 4 5 4 2 3" xfId="2399"/>
    <cellStyle name="Normal 2 4 5 4 2 4" xfId="2400"/>
    <cellStyle name="Normal 2 4 5 4 2 5" xfId="2401"/>
    <cellStyle name="Normal 2 4 5 4 3" xfId="2402"/>
    <cellStyle name="Normal 2 4 5 4 3 2" xfId="2403"/>
    <cellStyle name="Normal 2 4 5 4 3 3" xfId="2404"/>
    <cellStyle name="Normal 2 4 5 4 3 4" xfId="2405"/>
    <cellStyle name="Normal 2 4 5 4 3 5" xfId="2406"/>
    <cellStyle name="Normal 2 4 5 4 4" xfId="2407"/>
    <cellStyle name="Normal 2 4 5 4 4 2" xfId="2408"/>
    <cellStyle name="Normal 2 4 5 4 4 3" xfId="2409"/>
    <cellStyle name="Normal 2 4 5 4 4 4" xfId="2410"/>
    <cellStyle name="Normal 2 4 5 4 4 5" xfId="2411"/>
    <cellStyle name="Normal 2 4 5 4 5" xfId="2412"/>
    <cellStyle name="Normal 2 4 5 4 6" xfId="2413"/>
    <cellStyle name="Normal 2 4 5 4 7" xfId="2414"/>
    <cellStyle name="Normal 2 4 5 4 8" xfId="2415"/>
    <cellStyle name="Normal 2 4 5 5" xfId="2416"/>
    <cellStyle name="Normal 2 4 5 5 2" xfId="2417"/>
    <cellStyle name="Normal 2 4 5 5 2 2" xfId="2418"/>
    <cellStyle name="Normal 2 4 5 5 2 3" xfId="2419"/>
    <cellStyle name="Normal 2 4 5 5 2 4" xfId="2420"/>
    <cellStyle name="Normal 2 4 5 5 2 5" xfId="2421"/>
    <cellStyle name="Normal 2 4 5 5 3" xfId="2422"/>
    <cellStyle name="Normal 2 4 5 5 3 2" xfId="2423"/>
    <cellStyle name="Normal 2 4 5 5 3 3" xfId="2424"/>
    <cellStyle name="Normal 2 4 5 5 3 4" xfId="2425"/>
    <cellStyle name="Normal 2 4 5 5 3 5" xfId="2426"/>
    <cellStyle name="Normal 2 4 5 5 4" xfId="2427"/>
    <cellStyle name="Normal 2 4 5 5 4 2" xfId="2428"/>
    <cellStyle name="Normal 2 4 5 5 4 3" xfId="2429"/>
    <cellStyle name="Normal 2 4 5 5 4 4" xfId="2430"/>
    <cellStyle name="Normal 2 4 5 5 4 5" xfId="2431"/>
    <cellStyle name="Normal 2 4 5 5 5" xfId="2432"/>
    <cellStyle name="Normal 2 4 5 5 6" xfId="2433"/>
    <cellStyle name="Normal 2 4 5 5 7" xfId="2434"/>
    <cellStyle name="Normal 2 4 5 5 8" xfId="2435"/>
    <cellStyle name="Normal 2 4 5 6" xfId="2436"/>
    <cellStyle name="Normal 2 4 5 6 2" xfId="2437"/>
    <cellStyle name="Normal 2 4 5 6 2 2" xfId="2438"/>
    <cellStyle name="Normal 2 4 5 6 2 3" xfId="2439"/>
    <cellStyle name="Normal 2 4 5 6 2 4" xfId="2440"/>
    <cellStyle name="Normal 2 4 5 6 2 5" xfId="2441"/>
    <cellStyle name="Normal 2 4 5 6 3" xfId="2442"/>
    <cellStyle name="Normal 2 4 5 6 3 2" xfId="2443"/>
    <cellStyle name="Normal 2 4 5 6 3 3" xfId="2444"/>
    <cellStyle name="Normal 2 4 5 6 3 4" xfId="2445"/>
    <cellStyle name="Normal 2 4 5 6 3 5" xfId="2446"/>
    <cellStyle name="Normal 2 4 5 6 4" xfId="2447"/>
    <cellStyle name="Normal 2 4 5 6 4 2" xfId="2448"/>
    <cellStyle name="Normal 2 4 5 6 4 3" xfId="2449"/>
    <cellStyle name="Normal 2 4 5 6 4 4" xfId="2450"/>
    <cellStyle name="Normal 2 4 5 6 4 5" xfId="2451"/>
    <cellStyle name="Normal 2 4 5 6 5" xfId="2452"/>
    <cellStyle name="Normal 2 4 5 6 6" xfId="2453"/>
    <cellStyle name="Normal 2 4 5 6 7" xfId="2454"/>
    <cellStyle name="Normal 2 4 5 6 8" xfId="2455"/>
    <cellStyle name="Normal 2 4 5 7" xfId="2456"/>
    <cellStyle name="Normal 2 4 5 7 2" xfId="2457"/>
    <cellStyle name="Normal 2 4 5 7 2 2" xfId="2458"/>
    <cellStyle name="Normal 2 4 5 7 2 3" xfId="2459"/>
    <cellStyle name="Normal 2 4 5 7 2 4" xfId="2460"/>
    <cellStyle name="Normal 2 4 5 7 2 5" xfId="2461"/>
    <cellStyle name="Normal 2 4 5 7 3" xfId="2462"/>
    <cellStyle name="Normal 2 4 5 7 3 2" xfId="2463"/>
    <cellStyle name="Normal 2 4 5 7 3 3" xfId="2464"/>
    <cellStyle name="Normal 2 4 5 7 3 4" xfId="2465"/>
    <cellStyle name="Normal 2 4 5 7 3 5" xfId="2466"/>
    <cellStyle name="Normal 2 4 5 7 4" xfId="2467"/>
    <cellStyle name="Normal 2 4 5 7 4 2" xfId="2468"/>
    <cellStyle name="Normal 2 4 5 7 4 3" xfId="2469"/>
    <cellStyle name="Normal 2 4 5 7 4 4" xfId="2470"/>
    <cellStyle name="Normal 2 4 5 7 4 5" xfId="2471"/>
    <cellStyle name="Normal 2 4 5 7 5" xfId="2472"/>
    <cellStyle name="Normal 2 4 5 7 6" xfId="2473"/>
    <cellStyle name="Normal 2 4 5 7 7" xfId="2474"/>
    <cellStyle name="Normal 2 4 5 7 8" xfId="2475"/>
    <cellStyle name="Normal 2 4 5 8" xfId="2476"/>
    <cellStyle name="Normal 2 4 5 8 2" xfId="2477"/>
    <cellStyle name="Normal 2 4 5 8 2 2" xfId="2478"/>
    <cellStyle name="Normal 2 4 5 8 2 3" xfId="2479"/>
    <cellStyle name="Normal 2 4 5 8 2 4" xfId="2480"/>
    <cellStyle name="Normal 2 4 5 8 2 5" xfId="2481"/>
    <cellStyle name="Normal 2 4 5 8 3" xfId="2482"/>
    <cellStyle name="Normal 2 4 5 8 3 2" xfId="2483"/>
    <cellStyle name="Normal 2 4 5 8 3 3" xfId="2484"/>
    <cellStyle name="Normal 2 4 5 8 3 4" xfId="2485"/>
    <cellStyle name="Normal 2 4 5 8 3 5" xfId="2486"/>
    <cellStyle name="Normal 2 4 5 8 4" xfId="2487"/>
    <cellStyle name="Normal 2 4 5 8 4 2" xfId="2488"/>
    <cellStyle name="Normal 2 4 5 8 4 3" xfId="2489"/>
    <cellStyle name="Normal 2 4 5 8 4 4" xfId="2490"/>
    <cellStyle name="Normal 2 4 5 8 4 5" xfId="2491"/>
    <cellStyle name="Normal 2 4 5 8 5" xfId="2492"/>
    <cellStyle name="Normal 2 4 5 8 6" xfId="2493"/>
    <cellStyle name="Normal 2 4 5 8 7" xfId="2494"/>
    <cellStyle name="Normal 2 4 5 8 8" xfId="2495"/>
    <cellStyle name="Normal 2 4 5 9" xfId="2496"/>
    <cellStyle name="Normal 2 4 5 9 2" xfId="2497"/>
    <cellStyle name="Normal 2 4 5 9 2 2" xfId="2498"/>
    <cellStyle name="Normal 2 4 5 9 2 3" xfId="2499"/>
    <cellStyle name="Normal 2 4 5 9 2 4" xfId="2500"/>
    <cellStyle name="Normal 2 4 5 9 2 5" xfId="2501"/>
    <cellStyle name="Normal 2 4 5 9 3" xfId="2502"/>
    <cellStyle name="Normal 2 4 5 9 3 2" xfId="2503"/>
    <cellStyle name="Normal 2 4 5 9 3 3" xfId="2504"/>
    <cellStyle name="Normal 2 4 5 9 3 4" xfId="2505"/>
    <cellStyle name="Normal 2 4 5 9 3 5" xfId="2506"/>
    <cellStyle name="Normal 2 4 5 9 4" xfId="2507"/>
    <cellStyle name="Normal 2 4 5 9 4 2" xfId="2508"/>
    <cellStyle name="Normal 2 4 5 9 4 3" xfId="2509"/>
    <cellStyle name="Normal 2 4 5 9 4 4" xfId="2510"/>
    <cellStyle name="Normal 2 4 5 9 4 5" xfId="2511"/>
    <cellStyle name="Normal 2 4 5 9 5" xfId="2512"/>
    <cellStyle name="Normal 2 4 5 9 6" xfId="2513"/>
    <cellStyle name="Normal 2 4 5 9 7" xfId="2514"/>
    <cellStyle name="Normal 2 4 5 9 8" xfId="2515"/>
    <cellStyle name="Normal 2 4 6" xfId="2516"/>
    <cellStyle name="Normal 2 4 7" xfId="2517"/>
    <cellStyle name="Normal 2 4 8" xfId="2518"/>
    <cellStyle name="Normal 2 4 9" xfId="2519"/>
    <cellStyle name="Normal 2 4_Sheet10" xfId="2520"/>
    <cellStyle name="Normal 2 40" xfId="2521"/>
    <cellStyle name="Normal 2 5" xfId="2522"/>
    <cellStyle name="Normal 2 5 2" xfId="2523"/>
    <cellStyle name="Normal 2 5 3" xfId="2524"/>
    <cellStyle name="Normal 2 6" xfId="2525"/>
    <cellStyle name="Normal 2 6 2" xfId="2526"/>
    <cellStyle name="Normal 2 6 3" xfId="2527"/>
    <cellStyle name="Normal 2 7" xfId="2528"/>
    <cellStyle name="Normal 2 7 2" xfId="2529"/>
    <cellStyle name="Normal 2 7 3" xfId="2530"/>
    <cellStyle name="Normal 2 8" xfId="2531"/>
    <cellStyle name="Normal 2 8 2" xfId="2532"/>
    <cellStyle name="Normal 2 8 3" xfId="2533"/>
    <cellStyle name="Normal 2 9" xfId="2534"/>
    <cellStyle name="Normal 2 9 2" xfId="2535"/>
    <cellStyle name="Normal 2 9 3" xfId="2536"/>
    <cellStyle name="Normal 20" xfId="2537"/>
    <cellStyle name="Normal 20 10" xfId="2538"/>
    <cellStyle name="Normal 20 11" xfId="2539"/>
    <cellStyle name="Normal 20 12" xfId="2540"/>
    <cellStyle name="Normal 20 13" xfId="2541"/>
    <cellStyle name="Normal 20 14" xfId="2542"/>
    <cellStyle name="Normal 20 15" xfId="2543"/>
    <cellStyle name="Normal 20 16" xfId="2544"/>
    <cellStyle name="Normal 20 17" xfId="2545"/>
    <cellStyle name="Normal 20 18" xfId="2546"/>
    <cellStyle name="Normal 20 19" xfId="2547"/>
    <cellStyle name="Normal 20 2" xfId="2548"/>
    <cellStyle name="Normal 20 20" xfId="2549"/>
    <cellStyle name="Normal 20 3" xfId="2550"/>
    <cellStyle name="Normal 20 4" xfId="2551"/>
    <cellStyle name="Normal 20 5" xfId="2552"/>
    <cellStyle name="Normal 20 6" xfId="2553"/>
    <cellStyle name="Normal 20 7" xfId="2554"/>
    <cellStyle name="Normal 20 8" xfId="2555"/>
    <cellStyle name="Normal 20 9" xfId="2556"/>
    <cellStyle name="Normal 200" xfId="2557"/>
    <cellStyle name="Normal 201" xfId="2558"/>
    <cellStyle name="Normal 202" xfId="2559"/>
    <cellStyle name="Normal 203" xfId="2560"/>
    <cellStyle name="Normal 204" xfId="2561"/>
    <cellStyle name="Normal 205" xfId="15"/>
    <cellStyle name="Normal 206" xfId="2562"/>
    <cellStyle name="Normal 207" xfId="2563"/>
    <cellStyle name="Normal 208" xfId="2564"/>
    <cellStyle name="Normal 209" xfId="2565"/>
    <cellStyle name="Normal 21" xfId="2566"/>
    <cellStyle name="Normal 21 10" xfId="2567"/>
    <cellStyle name="Normal 21 11" xfId="2568"/>
    <cellStyle name="Normal 21 12" xfId="2569"/>
    <cellStyle name="Normal 21 13" xfId="2570"/>
    <cellStyle name="Normal 21 14" xfId="2571"/>
    <cellStyle name="Normal 21 15" xfId="2572"/>
    <cellStyle name="Normal 21 16" xfId="2573"/>
    <cellStyle name="Normal 21 17" xfId="2574"/>
    <cellStyle name="Normal 21 18" xfId="2575"/>
    <cellStyle name="Normal 21 19" xfId="2576"/>
    <cellStyle name="Normal 21 2" xfId="2577"/>
    <cellStyle name="Normal 21 20" xfId="2578"/>
    <cellStyle name="Normal 21 3" xfId="2579"/>
    <cellStyle name="Normal 21 4" xfId="2580"/>
    <cellStyle name="Normal 21 5" xfId="2581"/>
    <cellStyle name="Normal 21 6" xfId="2582"/>
    <cellStyle name="Normal 21 7" xfId="2583"/>
    <cellStyle name="Normal 21 8" xfId="2584"/>
    <cellStyle name="Normal 21 9" xfId="2585"/>
    <cellStyle name="Normal 210" xfId="2586"/>
    <cellStyle name="Normal 211" xfId="2587"/>
    <cellStyle name="Normal 212" xfId="2588"/>
    <cellStyle name="Normal 213" xfId="2589"/>
    <cellStyle name="Normal 214" xfId="2590"/>
    <cellStyle name="Normal 215" xfId="2591"/>
    <cellStyle name="Normal 216" xfId="2592"/>
    <cellStyle name="Normal 217" xfId="2593"/>
    <cellStyle name="Normal 218" xfId="2594"/>
    <cellStyle name="Normal 219" xfId="2595"/>
    <cellStyle name="Normal 22" xfId="2596"/>
    <cellStyle name="Normal 22 10" xfId="2597"/>
    <cellStyle name="Normal 22 11" xfId="2598"/>
    <cellStyle name="Normal 22 12" xfId="2599"/>
    <cellStyle name="Normal 22 13" xfId="2600"/>
    <cellStyle name="Normal 22 14" xfId="2601"/>
    <cellStyle name="Normal 22 15" xfId="2602"/>
    <cellStyle name="Normal 22 16" xfId="2603"/>
    <cellStyle name="Normal 22 17" xfId="2604"/>
    <cellStyle name="Normal 22 18" xfId="2605"/>
    <cellStyle name="Normal 22 19" xfId="2606"/>
    <cellStyle name="Normal 22 2" xfId="2607"/>
    <cellStyle name="Normal 22 20" xfId="2608"/>
    <cellStyle name="Normal 22 3" xfId="2609"/>
    <cellStyle name="Normal 22 4" xfId="2610"/>
    <cellStyle name="Normal 22 5" xfId="2611"/>
    <cellStyle name="Normal 22 6" xfId="2612"/>
    <cellStyle name="Normal 22 7" xfId="2613"/>
    <cellStyle name="Normal 22 8" xfId="2614"/>
    <cellStyle name="Normal 22 9" xfId="2615"/>
    <cellStyle name="Normal 220" xfId="2616"/>
    <cellStyle name="Normal 221" xfId="2617"/>
    <cellStyle name="Normal 222" xfId="16"/>
    <cellStyle name="Normal 223" xfId="17"/>
    <cellStyle name="Normal 224" xfId="18"/>
    <cellStyle name="Normal 225" xfId="2618"/>
    <cellStyle name="Normal 226" xfId="2619"/>
    <cellStyle name="Normal 227" xfId="19"/>
    <cellStyle name="Normal 228" xfId="2620"/>
    <cellStyle name="Normal 229" xfId="2621"/>
    <cellStyle name="Normal 23" xfId="2622"/>
    <cellStyle name="Normal 23 10" xfId="2623"/>
    <cellStyle name="Normal 23 11" xfId="2624"/>
    <cellStyle name="Normal 23 12" xfId="2625"/>
    <cellStyle name="Normal 23 13" xfId="2626"/>
    <cellStyle name="Normal 23 14" xfId="2627"/>
    <cellStyle name="Normal 23 15" xfId="2628"/>
    <cellStyle name="Normal 23 16" xfId="2629"/>
    <cellStyle name="Normal 23 17" xfId="2630"/>
    <cellStyle name="Normal 23 18" xfId="2631"/>
    <cellStyle name="Normal 23 19" xfId="2632"/>
    <cellStyle name="Normal 23 2" xfId="2633"/>
    <cellStyle name="Normal 23 20" xfId="2634"/>
    <cellStyle name="Normal 23 3" xfId="2635"/>
    <cellStyle name="Normal 23 4" xfId="2636"/>
    <cellStyle name="Normal 23 5" xfId="2637"/>
    <cellStyle name="Normal 23 6" xfId="2638"/>
    <cellStyle name="Normal 23 7" xfId="2639"/>
    <cellStyle name="Normal 23 8" xfId="2640"/>
    <cellStyle name="Normal 23 9" xfId="2641"/>
    <cellStyle name="Normal 230" xfId="21"/>
    <cellStyle name="Normal 231" xfId="2642"/>
    <cellStyle name="Normal 232" xfId="2643"/>
    <cellStyle name="Normal 233" xfId="2644"/>
    <cellStyle name="Normal 234" xfId="20"/>
    <cellStyle name="Normal 235" xfId="2645"/>
    <cellStyle name="Normal 236" xfId="22"/>
    <cellStyle name="Normal 237" xfId="2646"/>
    <cellStyle name="Normal 238" xfId="2647"/>
    <cellStyle name="Normal 239" xfId="2648"/>
    <cellStyle name="Normal 24" xfId="2649"/>
    <cellStyle name="Normal 24 10" xfId="2650"/>
    <cellStyle name="Normal 24 11" xfId="2651"/>
    <cellStyle name="Normal 24 12" xfId="2652"/>
    <cellStyle name="Normal 24 13" xfId="2653"/>
    <cellStyle name="Normal 24 14" xfId="2654"/>
    <cellStyle name="Normal 24 15" xfId="2655"/>
    <cellStyle name="Normal 24 16" xfId="2656"/>
    <cellStyle name="Normal 24 17" xfId="2657"/>
    <cellStyle name="Normal 24 18" xfId="2658"/>
    <cellStyle name="Normal 24 19" xfId="2659"/>
    <cellStyle name="Normal 24 2" xfId="2660"/>
    <cellStyle name="Normal 24 20" xfId="2661"/>
    <cellStyle name="Normal 24 3" xfId="2662"/>
    <cellStyle name="Normal 24 4" xfId="2663"/>
    <cellStyle name="Normal 24 5" xfId="2664"/>
    <cellStyle name="Normal 24 6" xfId="2665"/>
    <cellStyle name="Normal 24 7" xfId="2666"/>
    <cellStyle name="Normal 24 8" xfId="2667"/>
    <cellStyle name="Normal 24 9" xfId="2668"/>
    <cellStyle name="Normal 240" xfId="2669"/>
    <cellStyle name="Normal 241" xfId="23"/>
    <cellStyle name="Normal 242" xfId="2670"/>
    <cellStyle name="Normal 243" xfId="24"/>
    <cellStyle name="Normal 244" xfId="2671"/>
    <cellStyle name="Normal 245" xfId="26"/>
    <cellStyle name="Normal 246" xfId="25"/>
    <cellStyle name="Normal 247" xfId="27"/>
    <cellStyle name="Normal 248" xfId="28"/>
    <cellStyle name="Normal 249" xfId="29"/>
    <cellStyle name="Normal 25" xfId="2672"/>
    <cellStyle name="Normal 25 10" xfId="2673"/>
    <cellStyle name="Normal 25 11" xfId="2674"/>
    <cellStyle name="Normal 25 12" xfId="2675"/>
    <cellStyle name="Normal 25 13" xfId="2676"/>
    <cellStyle name="Normal 25 14" xfId="2677"/>
    <cellStyle name="Normal 25 15" xfId="2678"/>
    <cellStyle name="Normal 25 16" xfId="2679"/>
    <cellStyle name="Normal 25 17" xfId="2680"/>
    <cellStyle name="Normal 25 18" xfId="2681"/>
    <cellStyle name="Normal 25 19" xfId="2682"/>
    <cellStyle name="Normal 25 2" xfId="2683"/>
    <cellStyle name="Normal 25 20" xfId="2684"/>
    <cellStyle name="Normal 25 3" xfId="2685"/>
    <cellStyle name="Normal 25 4" xfId="2686"/>
    <cellStyle name="Normal 25 5" xfId="2687"/>
    <cellStyle name="Normal 25 6" xfId="2688"/>
    <cellStyle name="Normal 25 7" xfId="2689"/>
    <cellStyle name="Normal 25 8" xfId="2690"/>
    <cellStyle name="Normal 25 9" xfId="2691"/>
    <cellStyle name="Normal 252" xfId="2692"/>
    <cellStyle name="Normal 253" xfId="2693"/>
    <cellStyle name="Normal 254" xfId="2694"/>
    <cellStyle name="Normal 26" xfId="2695"/>
    <cellStyle name="Normal 26 10" xfId="2696"/>
    <cellStyle name="Normal 26 11" xfId="2697"/>
    <cellStyle name="Normal 26 12" xfId="2698"/>
    <cellStyle name="Normal 26 13" xfId="2699"/>
    <cellStyle name="Normal 26 14" xfId="2700"/>
    <cellStyle name="Normal 26 15" xfId="2701"/>
    <cellStyle name="Normal 26 16" xfId="2702"/>
    <cellStyle name="Normal 26 17" xfId="2703"/>
    <cellStyle name="Normal 26 18" xfId="2704"/>
    <cellStyle name="Normal 26 19" xfId="2705"/>
    <cellStyle name="Normal 26 2" xfId="2706"/>
    <cellStyle name="Normal 26 20" xfId="2707"/>
    <cellStyle name="Normal 26 3" xfId="2708"/>
    <cellStyle name="Normal 26 4" xfId="2709"/>
    <cellStyle name="Normal 26 5" xfId="2710"/>
    <cellStyle name="Normal 26 6" xfId="2711"/>
    <cellStyle name="Normal 26 7" xfId="2712"/>
    <cellStyle name="Normal 26 8" xfId="2713"/>
    <cellStyle name="Normal 26 9" xfId="2714"/>
    <cellStyle name="Normal 27" xfId="2715"/>
    <cellStyle name="Normal 27 10" xfId="2716"/>
    <cellStyle name="Normal 27 11" xfId="2717"/>
    <cellStyle name="Normal 27 12" xfId="2718"/>
    <cellStyle name="Normal 27 13" xfId="2719"/>
    <cellStyle name="Normal 27 14" xfId="2720"/>
    <cellStyle name="Normal 27 15" xfId="2721"/>
    <cellStyle name="Normal 27 16" xfId="2722"/>
    <cellStyle name="Normal 27 17" xfId="2723"/>
    <cellStyle name="Normal 27 18" xfId="2724"/>
    <cellStyle name="Normal 27 19" xfId="2725"/>
    <cellStyle name="Normal 27 2" xfId="2726"/>
    <cellStyle name="Normal 27 20" xfId="2727"/>
    <cellStyle name="Normal 27 3" xfId="2728"/>
    <cellStyle name="Normal 27 4" xfId="2729"/>
    <cellStyle name="Normal 27 5" xfId="2730"/>
    <cellStyle name="Normal 27 6" xfId="2731"/>
    <cellStyle name="Normal 27 7" xfId="2732"/>
    <cellStyle name="Normal 27 8" xfId="2733"/>
    <cellStyle name="Normal 27 9" xfId="2734"/>
    <cellStyle name="Normal 28" xfId="2735"/>
    <cellStyle name="Normal 28 10" xfId="2736"/>
    <cellStyle name="Normal 28 11" xfId="2737"/>
    <cellStyle name="Normal 28 12" xfId="2738"/>
    <cellStyle name="Normal 28 13" xfId="2739"/>
    <cellStyle name="Normal 28 14" xfId="2740"/>
    <cellStyle name="Normal 28 15" xfId="2741"/>
    <cellStyle name="Normal 28 16" xfId="2742"/>
    <cellStyle name="Normal 28 17" xfId="2743"/>
    <cellStyle name="Normal 28 18" xfId="2744"/>
    <cellStyle name="Normal 28 19" xfId="2745"/>
    <cellStyle name="Normal 28 2" xfId="2746"/>
    <cellStyle name="Normal 28 20" xfId="2747"/>
    <cellStyle name="Normal 28 21" xfId="2748"/>
    <cellStyle name="Normal 28 22" xfId="2749"/>
    <cellStyle name="Normal 28 3" xfId="2750"/>
    <cellStyle name="Normal 28 4" xfId="2751"/>
    <cellStyle name="Normal 28 5" xfId="2752"/>
    <cellStyle name="Normal 28 6" xfId="2753"/>
    <cellStyle name="Normal 28 7" xfId="2754"/>
    <cellStyle name="Normal 28 8" xfId="2755"/>
    <cellStyle name="Normal 28 9" xfId="2756"/>
    <cellStyle name="Normal 29" xfId="2757"/>
    <cellStyle name="Normal 29 10" xfId="2758"/>
    <cellStyle name="Normal 29 11" xfId="2759"/>
    <cellStyle name="Normal 29 12" xfId="2760"/>
    <cellStyle name="Normal 29 13" xfId="2761"/>
    <cellStyle name="Normal 29 14" xfId="2762"/>
    <cellStyle name="Normal 29 15" xfId="2763"/>
    <cellStyle name="Normal 29 16" xfId="2764"/>
    <cellStyle name="Normal 29 17" xfId="2765"/>
    <cellStyle name="Normal 29 18" xfId="2766"/>
    <cellStyle name="Normal 29 19" xfId="2767"/>
    <cellStyle name="Normal 29 2" xfId="2768"/>
    <cellStyle name="Normal 29 20" xfId="2769"/>
    <cellStyle name="Normal 29 3" xfId="2770"/>
    <cellStyle name="Normal 29 4" xfId="2771"/>
    <cellStyle name="Normal 29 5" xfId="2772"/>
    <cellStyle name="Normal 29 6" xfId="2773"/>
    <cellStyle name="Normal 29 7" xfId="2774"/>
    <cellStyle name="Normal 29 8" xfId="2775"/>
    <cellStyle name="Normal 29 9" xfId="2776"/>
    <cellStyle name="Normal 3" xfId="6"/>
    <cellStyle name="Normal 3 10" xfId="2777"/>
    <cellStyle name="Normal 3 11" xfId="2778"/>
    <cellStyle name="Normal 3 12" xfId="2779"/>
    <cellStyle name="Normal 3 13" xfId="2780"/>
    <cellStyle name="Normal 3 14" xfId="2781"/>
    <cellStyle name="Normal 3 15" xfId="2782"/>
    <cellStyle name="Normal 3 16" xfId="2783"/>
    <cellStyle name="Normal 3 17" xfId="2784"/>
    <cellStyle name="Normal 3 18" xfId="2785"/>
    <cellStyle name="Normal 3 19" xfId="2786"/>
    <cellStyle name="Normal 3 2" xfId="7"/>
    <cellStyle name="Normal 3 2 2" xfId="2787"/>
    <cellStyle name="Normal 3 2 2 2" xfId="2788"/>
    <cellStyle name="Normal 3 2 2 3" xfId="2789"/>
    <cellStyle name="Normal 3 2 3" xfId="2790"/>
    <cellStyle name="Normal 3 2 4" xfId="2791"/>
    <cellStyle name="Normal 3 2 5" xfId="2792"/>
    <cellStyle name="Normal 3 2 6" xfId="2793"/>
    <cellStyle name="Normal 3 20" xfId="2794"/>
    <cellStyle name="Normal 3 21" xfId="2795"/>
    <cellStyle name="Normal 3 22" xfId="2796"/>
    <cellStyle name="Normal 3 23" xfId="2797"/>
    <cellStyle name="Normal 3 24" xfId="2798"/>
    <cellStyle name="Normal 3 25" xfId="2799"/>
    <cellStyle name="Normal 3 26" xfId="2800"/>
    <cellStyle name="Normal 3 27" xfId="2801"/>
    <cellStyle name="Normal 3 3" xfId="2802"/>
    <cellStyle name="Normal 3 3 2" xfId="2803"/>
    <cellStyle name="Normal 3 3 2 2" xfId="2804"/>
    <cellStyle name="Normal 3 3 2 3" xfId="2805"/>
    <cellStyle name="Normal 3 3 3" xfId="2806"/>
    <cellStyle name="Normal 3 3 4" xfId="2807"/>
    <cellStyle name="Normal 3 3 5" xfId="2808"/>
    <cellStyle name="Normal 3 3 6" xfId="2809"/>
    <cellStyle name="Normal 3 4" xfId="2810"/>
    <cellStyle name="Normal 3 4 2" xfId="2811"/>
    <cellStyle name="Normal 3 4 2 2" xfId="2812"/>
    <cellStyle name="Normal 3 4 2 3" xfId="2813"/>
    <cellStyle name="Normal 3 4 3" xfId="2814"/>
    <cellStyle name="Normal 3 4 4" xfId="2815"/>
    <cellStyle name="Normal 3 4 5" xfId="2816"/>
    <cellStyle name="Normal 3 4 6" xfId="2817"/>
    <cellStyle name="Normal 3 5" xfId="2818"/>
    <cellStyle name="Normal 3 6" xfId="2819"/>
    <cellStyle name="Normal 3 7" xfId="2820"/>
    <cellStyle name="Normal 3 8" xfId="2821"/>
    <cellStyle name="Normal 3 9" xfId="2822"/>
    <cellStyle name="Normal 30" xfId="2823"/>
    <cellStyle name="Normal 30 10" xfId="2824"/>
    <cellStyle name="Normal 30 11" xfId="2825"/>
    <cellStyle name="Normal 30 12" xfId="2826"/>
    <cellStyle name="Normal 30 13" xfId="2827"/>
    <cellStyle name="Normal 30 14" xfId="2828"/>
    <cellStyle name="Normal 30 15" xfId="2829"/>
    <cellStyle name="Normal 30 16" xfId="2830"/>
    <cellStyle name="Normal 30 17" xfId="2831"/>
    <cellStyle name="Normal 30 18" xfId="2832"/>
    <cellStyle name="Normal 30 19" xfId="2833"/>
    <cellStyle name="Normal 30 2" xfId="2834"/>
    <cellStyle name="Normal 30 20" xfId="2835"/>
    <cellStyle name="Normal 30 3" xfId="2836"/>
    <cellStyle name="Normal 30 4" xfId="2837"/>
    <cellStyle name="Normal 30 5" xfId="2838"/>
    <cellStyle name="Normal 30 6" xfId="2839"/>
    <cellStyle name="Normal 30 7" xfId="2840"/>
    <cellStyle name="Normal 30 8" xfId="2841"/>
    <cellStyle name="Normal 30 9" xfId="2842"/>
    <cellStyle name="Normal 31" xfId="2843"/>
    <cellStyle name="Normal 31 10" xfId="2844"/>
    <cellStyle name="Normal 31 11" xfId="2845"/>
    <cellStyle name="Normal 31 12" xfId="2846"/>
    <cellStyle name="Normal 31 13" xfId="2847"/>
    <cellStyle name="Normal 31 14" xfId="2848"/>
    <cellStyle name="Normal 31 15" xfId="2849"/>
    <cellStyle name="Normal 31 16" xfId="2850"/>
    <cellStyle name="Normal 31 17" xfId="2851"/>
    <cellStyle name="Normal 31 18" xfId="2852"/>
    <cellStyle name="Normal 31 19" xfId="2853"/>
    <cellStyle name="Normal 31 2" xfId="2854"/>
    <cellStyle name="Normal 31 20" xfId="2855"/>
    <cellStyle name="Normal 31 3" xfId="2856"/>
    <cellStyle name="Normal 31 4" xfId="2857"/>
    <cellStyle name="Normal 31 5" xfId="2858"/>
    <cellStyle name="Normal 31 6" xfId="2859"/>
    <cellStyle name="Normal 31 7" xfId="2860"/>
    <cellStyle name="Normal 31 8" xfId="2861"/>
    <cellStyle name="Normal 31 9" xfId="2862"/>
    <cellStyle name="Normal 32" xfId="2863"/>
    <cellStyle name="Normal 32 10" xfId="2864"/>
    <cellStyle name="Normal 32 11" xfId="2865"/>
    <cellStyle name="Normal 32 12" xfId="2866"/>
    <cellStyle name="Normal 32 13" xfId="2867"/>
    <cellStyle name="Normal 32 14" xfId="2868"/>
    <cellStyle name="Normal 32 15" xfId="2869"/>
    <cellStyle name="Normal 32 16" xfId="2870"/>
    <cellStyle name="Normal 32 17" xfId="2871"/>
    <cellStyle name="Normal 32 18" xfId="2872"/>
    <cellStyle name="Normal 32 19" xfId="2873"/>
    <cellStyle name="Normal 32 2" xfId="2874"/>
    <cellStyle name="Normal 32 20" xfId="2875"/>
    <cellStyle name="Normal 32 3" xfId="2876"/>
    <cellStyle name="Normal 32 4" xfId="2877"/>
    <cellStyle name="Normal 32 5" xfId="2878"/>
    <cellStyle name="Normal 32 6" xfId="2879"/>
    <cellStyle name="Normal 32 7" xfId="2880"/>
    <cellStyle name="Normal 32 8" xfId="2881"/>
    <cellStyle name="Normal 32 9" xfId="2882"/>
    <cellStyle name="Normal 33" xfId="2883"/>
    <cellStyle name="Normal 33 10" xfId="2884"/>
    <cellStyle name="Normal 33 11" xfId="2885"/>
    <cellStyle name="Normal 33 12" xfId="2886"/>
    <cellStyle name="Normal 33 13" xfId="2887"/>
    <cellStyle name="Normal 33 14" xfId="2888"/>
    <cellStyle name="Normal 33 15" xfId="2889"/>
    <cellStyle name="Normal 33 16" xfId="2890"/>
    <cellStyle name="Normal 33 17" xfId="2891"/>
    <cellStyle name="Normal 33 18" xfId="2892"/>
    <cellStyle name="Normal 33 19" xfId="2893"/>
    <cellStyle name="Normal 33 2" xfId="2894"/>
    <cellStyle name="Normal 33 20" xfId="2895"/>
    <cellStyle name="Normal 33 3" xfId="2896"/>
    <cellStyle name="Normal 33 4" xfId="2897"/>
    <cellStyle name="Normal 33 5" xfId="2898"/>
    <cellStyle name="Normal 33 6" xfId="2899"/>
    <cellStyle name="Normal 33 7" xfId="2900"/>
    <cellStyle name="Normal 33 8" xfId="2901"/>
    <cellStyle name="Normal 33 9" xfId="2902"/>
    <cellStyle name="Normal 34" xfId="2903"/>
    <cellStyle name="Normal 34 10" xfId="2904"/>
    <cellStyle name="Normal 34 11" xfId="2905"/>
    <cellStyle name="Normal 34 12" xfId="2906"/>
    <cellStyle name="Normal 34 13" xfId="2907"/>
    <cellStyle name="Normal 34 14" xfId="2908"/>
    <cellStyle name="Normal 34 15" xfId="2909"/>
    <cellStyle name="Normal 34 16" xfId="2910"/>
    <cellStyle name="Normal 34 17" xfId="2911"/>
    <cellStyle name="Normal 34 18" xfId="2912"/>
    <cellStyle name="Normal 34 19" xfId="2913"/>
    <cellStyle name="Normal 34 2" xfId="2914"/>
    <cellStyle name="Normal 34 20" xfId="2915"/>
    <cellStyle name="Normal 34 3" xfId="2916"/>
    <cellStyle name="Normal 34 4" xfId="2917"/>
    <cellStyle name="Normal 34 5" xfId="2918"/>
    <cellStyle name="Normal 34 6" xfId="2919"/>
    <cellStyle name="Normal 34 7" xfId="2920"/>
    <cellStyle name="Normal 34 8" xfId="2921"/>
    <cellStyle name="Normal 34 9" xfId="2922"/>
    <cellStyle name="Normal 35" xfId="2923"/>
    <cellStyle name="Normal 35 10" xfId="2924"/>
    <cellStyle name="Normal 35 11" xfId="2925"/>
    <cellStyle name="Normal 35 12" xfId="2926"/>
    <cellStyle name="Normal 35 13" xfId="2927"/>
    <cellStyle name="Normal 35 14" xfId="2928"/>
    <cellStyle name="Normal 35 15" xfId="2929"/>
    <cellStyle name="Normal 35 16" xfId="2930"/>
    <cellStyle name="Normal 35 17" xfId="2931"/>
    <cellStyle name="Normal 35 18" xfId="2932"/>
    <cellStyle name="Normal 35 19" xfId="2933"/>
    <cellStyle name="Normal 35 2" xfId="2934"/>
    <cellStyle name="Normal 35 20" xfId="2935"/>
    <cellStyle name="Normal 35 3" xfId="2936"/>
    <cellStyle name="Normal 35 4" xfId="2937"/>
    <cellStyle name="Normal 35 5" xfId="2938"/>
    <cellStyle name="Normal 35 6" xfId="2939"/>
    <cellStyle name="Normal 35 7" xfId="2940"/>
    <cellStyle name="Normal 35 8" xfId="2941"/>
    <cellStyle name="Normal 35 9" xfId="2942"/>
    <cellStyle name="Normal 36" xfId="2943"/>
    <cellStyle name="Normal 36 10" xfId="2944"/>
    <cellStyle name="Normal 36 11" xfId="2945"/>
    <cellStyle name="Normal 36 12" xfId="2946"/>
    <cellStyle name="Normal 36 13" xfId="2947"/>
    <cellStyle name="Normal 36 14" xfId="2948"/>
    <cellStyle name="Normal 36 15" xfId="2949"/>
    <cellStyle name="Normal 36 16" xfId="2950"/>
    <cellStyle name="Normal 36 17" xfId="2951"/>
    <cellStyle name="Normal 36 18" xfId="2952"/>
    <cellStyle name="Normal 36 19" xfId="2953"/>
    <cellStyle name="Normal 36 2" xfId="2954"/>
    <cellStyle name="Normal 36 20" xfId="2955"/>
    <cellStyle name="Normal 36 3" xfId="2956"/>
    <cellStyle name="Normal 36 4" xfId="2957"/>
    <cellStyle name="Normal 36 5" xfId="2958"/>
    <cellStyle name="Normal 36 6" xfId="2959"/>
    <cellStyle name="Normal 36 7" xfId="2960"/>
    <cellStyle name="Normal 36 8" xfId="2961"/>
    <cellStyle name="Normal 36 9" xfId="2962"/>
    <cellStyle name="Normal 37" xfId="2963"/>
    <cellStyle name="Normal 37 10" xfId="2964"/>
    <cellStyle name="Normal 37 11" xfId="2965"/>
    <cellStyle name="Normal 37 12" xfId="2966"/>
    <cellStyle name="Normal 37 13" xfId="2967"/>
    <cellStyle name="Normal 37 14" xfId="2968"/>
    <cellStyle name="Normal 37 15" xfId="2969"/>
    <cellStyle name="Normal 37 16" xfId="2970"/>
    <cellStyle name="Normal 37 17" xfId="2971"/>
    <cellStyle name="Normal 37 18" xfId="2972"/>
    <cellStyle name="Normal 37 19" xfId="2973"/>
    <cellStyle name="Normal 37 2" xfId="2974"/>
    <cellStyle name="Normal 37 20" xfId="2975"/>
    <cellStyle name="Normal 37 3" xfId="2976"/>
    <cellStyle name="Normal 37 4" xfId="2977"/>
    <cellStyle name="Normal 37 5" xfId="2978"/>
    <cellStyle name="Normal 37 6" xfId="2979"/>
    <cellStyle name="Normal 37 7" xfId="2980"/>
    <cellStyle name="Normal 37 8" xfId="2981"/>
    <cellStyle name="Normal 37 9" xfId="2982"/>
    <cellStyle name="Normal 38" xfId="2983"/>
    <cellStyle name="Normal 38 10" xfId="2984"/>
    <cellStyle name="Normal 38 11" xfId="2985"/>
    <cellStyle name="Normal 38 12" xfId="2986"/>
    <cellStyle name="Normal 38 13" xfId="2987"/>
    <cellStyle name="Normal 38 14" xfId="2988"/>
    <cellStyle name="Normal 38 15" xfId="2989"/>
    <cellStyle name="Normal 38 16" xfId="2990"/>
    <cellStyle name="Normal 38 17" xfId="2991"/>
    <cellStyle name="Normal 38 18" xfId="2992"/>
    <cellStyle name="Normal 38 19" xfId="2993"/>
    <cellStyle name="Normal 38 2" xfId="2994"/>
    <cellStyle name="Normal 38 20" xfId="2995"/>
    <cellStyle name="Normal 38 3" xfId="2996"/>
    <cellStyle name="Normal 38 4" xfId="2997"/>
    <cellStyle name="Normal 38 5" xfId="2998"/>
    <cellStyle name="Normal 38 6" xfId="2999"/>
    <cellStyle name="Normal 38 7" xfId="3000"/>
    <cellStyle name="Normal 38 8" xfId="3001"/>
    <cellStyle name="Normal 38 9" xfId="3002"/>
    <cellStyle name="Normal 39" xfId="3003"/>
    <cellStyle name="Normal 39 10" xfId="3004"/>
    <cellStyle name="Normal 39 11" xfId="3005"/>
    <cellStyle name="Normal 39 12" xfId="3006"/>
    <cellStyle name="Normal 39 13" xfId="3007"/>
    <cellStyle name="Normal 39 14" xfId="3008"/>
    <cellStyle name="Normal 39 15" xfId="3009"/>
    <cellStyle name="Normal 39 16" xfId="3010"/>
    <cellStyle name="Normal 39 17" xfId="3011"/>
    <cellStyle name="Normal 39 18" xfId="3012"/>
    <cellStyle name="Normal 39 19" xfId="3013"/>
    <cellStyle name="Normal 39 2" xfId="3014"/>
    <cellStyle name="Normal 39 20" xfId="3015"/>
    <cellStyle name="Normal 39 3" xfId="3016"/>
    <cellStyle name="Normal 39 4" xfId="3017"/>
    <cellStyle name="Normal 39 5" xfId="3018"/>
    <cellStyle name="Normal 39 6" xfId="3019"/>
    <cellStyle name="Normal 39 7" xfId="3020"/>
    <cellStyle name="Normal 39 8" xfId="3021"/>
    <cellStyle name="Normal 39 9" xfId="3022"/>
    <cellStyle name="Normal 4" xfId="8"/>
    <cellStyle name="Normal 4 10" xfId="3023"/>
    <cellStyle name="Normal 4 11" xfId="3024"/>
    <cellStyle name="Normal 4 12" xfId="3025"/>
    <cellStyle name="Normal 4 13" xfId="3026"/>
    <cellStyle name="Normal 4 14" xfId="3027"/>
    <cellStyle name="Normal 4 15" xfId="3028"/>
    <cellStyle name="Normal 4 16" xfId="3029"/>
    <cellStyle name="Normal 4 17" xfId="3030"/>
    <cellStyle name="Normal 4 18" xfId="3031"/>
    <cellStyle name="Normal 4 19" xfId="3032"/>
    <cellStyle name="Normal 4 2" xfId="3033"/>
    <cellStyle name="Normal 4 2 2" xfId="3034"/>
    <cellStyle name="Normal 4 2 2 2" xfId="3035"/>
    <cellStyle name="Normal 4 2 2 3" xfId="3036"/>
    <cellStyle name="Normal 4 2 3" xfId="3037"/>
    <cellStyle name="Normal 4 2 4" xfId="3038"/>
    <cellStyle name="Normal 4 2 5" xfId="3039"/>
    <cellStyle name="Normal 4 2 6" xfId="3040"/>
    <cellStyle name="Normal 4 20" xfId="3041"/>
    <cellStyle name="Normal 4 21" xfId="3042"/>
    <cellStyle name="Normal 4 22" xfId="3043"/>
    <cellStyle name="Normal 4 23" xfId="3044"/>
    <cellStyle name="Normal 4 24" xfId="3045"/>
    <cellStyle name="Normal 4 25" xfId="3046"/>
    <cellStyle name="Normal 4 26" xfId="3047"/>
    <cellStyle name="Normal 4 27" xfId="3048"/>
    <cellStyle name="Normal 4 28" xfId="3049"/>
    <cellStyle name="Normal 4 29" xfId="3050"/>
    <cellStyle name="Normal 4 3" xfId="3051"/>
    <cellStyle name="Normal 4 30" xfId="3052"/>
    <cellStyle name="Normal 4 31" xfId="3053"/>
    <cellStyle name="Normal 4 32" xfId="3054"/>
    <cellStyle name="Normal 4 33" xfId="3055"/>
    <cellStyle name="Normal 4 34" xfId="3056"/>
    <cellStyle name="Normal 4 35" xfId="3057"/>
    <cellStyle name="Normal 4 36" xfId="3058"/>
    <cellStyle name="Normal 4 37" xfId="3059"/>
    <cellStyle name="Normal 4 38" xfId="3060"/>
    <cellStyle name="Normal 4 39" xfId="3061"/>
    <cellStyle name="Normal 4 4" xfId="3062"/>
    <cellStyle name="Normal 4 5" xfId="3063"/>
    <cellStyle name="Normal 4 6" xfId="3064"/>
    <cellStyle name="Normal 4 7" xfId="3065"/>
    <cellStyle name="Normal 4 8" xfId="3066"/>
    <cellStyle name="Normal 4 9" xfId="3067"/>
    <cellStyle name="Normal 40" xfId="3068"/>
    <cellStyle name="Normal 40 10" xfId="3069"/>
    <cellStyle name="Normal 40 11" xfId="3070"/>
    <cellStyle name="Normal 40 12" xfId="3071"/>
    <cellStyle name="Normal 40 13" xfId="3072"/>
    <cellStyle name="Normal 40 14" xfId="3073"/>
    <cellStyle name="Normal 40 15" xfId="3074"/>
    <cellStyle name="Normal 40 16" xfId="3075"/>
    <cellStyle name="Normal 40 17" xfId="3076"/>
    <cellStyle name="Normal 40 18" xfId="3077"/>
    <cellStyle name="Normal 40 19" xfId="3078"/>
    <cellStyle name="Normal 40 2" xfId="3079"/>
    <cellStyle name="Normal 40 20" xfId="3080"/>
    <cellStyle name="Normal 40 3" xfId="3081"/>
    <cellStyle name="Normal 40 4" xfId="3082"/>
    <cellStyle name="Normal 40 5" xfId="3083"/>
    <cellStyle name="Normal 40 6" xfId="3084"/>
    <cellStyle name="Normal 40 7" xfId="3085"/>
    <cellStyle name="Normal 40 8" xfId="3086"/>
    <cellStyle name="Normal 40 9" xfId="3087"/>
    <cellStyle name="Normal 41" xfId="3088"/>
    <cellStyle name="Normal 41 10" xfId="3089"/>
    <cellStyle name="Normal 41 11" xfId="3090"/>
    <cellStyle name="Normal 41 12" xfId="3091"/>
    <cellStyle name="Normal 41 13" xfId="3092"/>
    <cellStyle name="Normal 41 14" xfId="3093"/>
    <cellStyle name="Normal 41 15" xfId="3094"/>
    <cellStyle name="Normal 41 16" xfId="3095"/>
    <cellStyle name="Normal 41 17" xfId="3096"/>
    <cellStyle name="Normal 41 18" xfId="3097"/>
    <cellStyle name="Normal 41 19" xfId="3098"/>
    <cellStyle name="Normal 41 2" xfId="3099"/>
    <cellStyle name="Normal 41 20" xfId="3100"/>
    <cellStyle name="Normal 41 3" xfId="3101"/>
    <cellStyle name="Normal 41 4" xfId="3102"/>
    <cellStyle name="Normal 41 5" xfId="3103"/>
    <cellStyle name="Normal 41 6" xfId="3104"/>
    <cellStyle name="Normal 41 7" xfId="3105"/>
    <cellStyle name="Normal 41 8" xfId="3106"/>
    <cellStyle name="Normal 41 9" xfId="3107"/>
    <cellStyle name="Normal 42" xfId="3108"/>
    <cellStyle name="Normal 42 10" xfId="3109"/>
    <cellStyle name="Normal 42 11" xfId="3110"/>
    <cellStyle name="Normal 42 12" xfId="3111"/>
    <cellStyle name="Normal 42 13" xfId="3112"/>
    <cellStyle name="Normal 42 14" xfId="3113"/>
    <cellStyle name="Normal 42 15" xfId="3114"/>
    <cellStyle name="Normal 42 16" xfId="3115"/>
    <cellStyle name="Normal 42 17" xfId="3116"/>
    <cellStyle name="Normal 42 18" xfId="3117"/>
    <cellStyle name="Normal 42 19" xfId="3118"/>
    <cellStyle name="Normal 42 2" xfId="3119"/>
    <cellStyle name="Normal 42 20" xfId="3120"/>
    <cellStyle name="Normal 42 3" xfId="3121"/>
    <cellStyle name="Normal 42 4" xfId="3122"/>
    <cellStyle name="Normal 42 5" xfId="3123"/>
    <cellStyle name="Normal 42 6" xfId="3124"/>
    <cellStyle name="Normal 42 7" xfId="3125"/>
    <cellStyle name="Normal 42 8" xfId="3126"/>
    <cellStyle name="Normal 42 9" xfId="3127"/>
    <cellStyle name="Normal 43" xfId="3128"/>
    <cellStyle name="Normal 43 10" xfId="3129"/>
    <cellStyle name="Normal 43 11" xfId="3130"/>
    <cellStyle name="Normal 43 12" xfId="3131"/>
    <cellStyle name="Normal 43 13" xfId="3132"/>
    <cellStyle name="Normal 43 14" xfId="3133"/>
    <cellStyle name="Normal 43 15" xfId="3134"/>
    <cellStyle name="Normal 43 16" xfId="3135"/>
    <cellStyle name="Normal 43 17" xfId="3136"/>
    <cellStyle name="Normal 43 18" xfId="3137"/>
    <cellStyle name="Normal 43 19" xfId="3138"/>
    <cellStyle name="Normal 43 2" xfId="3139"/>
    <cellStyle name="Normal 43 20" xfId="3140"/>
    <cellStyle name="Normal 43 3" xfId="3141"/>
    <cellStyle name="Normal 43 4" xfId="3142"/>
    <cellStyle name="Normal 43 5" xfId="3143"/>
    <cellStyle name="Normal 43 6" xfId="3144"/>
    <cellStyle name="Normal 43 7" xfId="3145"/>
    <cellStyle name="Normal 43 8" xfId="3146"/>
    <cellStyle name="Normal 43 9" xfId="3147"/>
    <cellStyle name="Normal 44" xfId="3148"/>
    <cellStyle name="Normal 44 10" xfId="3149"/>
    <cellStyle name="Normal 44 11" xfId="3150"/>
    <cellStyle name="Normal 44 12" xfId="3151"/>
    <cellStyle name="Normal 44 13" xfId="3152"/>
    <cellStyle name="Normal 44 14" xfId="3153"/>
    <cellStyle name="Normal 44 15" xfId="3154"/>
    <cellStyle name="Normal 44 16" xfId="3155"/>
    <cellStyle name="Normal 44 17" xfId="3156"/>
    <cellStyle name="Normal 44 18" xfId="3157"/>
    <cellStyle name="Normal 44 19" xfId="3158"/>
    <cellStyle name="Normal 44 2" xfId="3159"/>
    <cellStyle name="Normal 44 20" xfId="3160"/>
    <cellStyle name="Normal 44 3" xfId="3161"/>
    <cellStyle name="Normal 44 4" xfId="3162"/>
    <cellStyle name="Normal 44 5" xfId="3163"/>
    <cellStyle name="Normal 44 6" xfId="3164"/>
    <cellStyle name="Normal 44 7" xfId="3165"/>
    <cellStyle name="Normal 44 8" xfId="3166"/>
    <cellStyle name="Normal 44 9" xfId="3167"/>
    <cellStyle name="Normal 45" xfId="3168"/>
    <cellStyle name="Normal 45 10" xfId="3169"/>
    <cellStyle name="Normal 45 11" xfId="3170"/>
    <cellStyle name="Normal 45 12" xfId="3171"/>
    <cellStyle name="Normal 45 13" xfId="3172"/>
    <cellStyle name="Normal 45 14" xfId="3173"/>
    <cellStyle name="Normal 45 15" xfId="3174"/>
    <cellStyle name="Normal 45 16" xfId="3175"/>
    <cellStyle name="Normal 45 17" xfId="3176"/>
    <cellStyle name="Normal 45 18" xfId="3177"/>
    <cellStyle name="Normal 45 19" xfId="3178"/>
    <cellStyle name="Normal 45 2" xfId="3179"/>
    <cellStyle name="Normal 45 20" xfId="3180"/>
    <cellStyle name="Normal 45 3" xfId="3181"/>
    <cellStyle name="Normal 45 4" xfId="3182"/>
    <cellStyle name="Normal 45 5" xfId="3183"/>
    <cellStyle name="Normal 45 6" xfId="3184"/>
    <cellStyle name="Normal 45 7" xfId="3185"/>
    <cellStyle name="Normal 45 8" xfId="3186"/>
    <cellStyle name="Normal 45 9" xfId="3187"/>
    <cellStyle name="Normal 46" xfId="3188"/>
    <cellStyle name="Normal 46 10" xfId="3189"/>
    <cellStyle name="Normal 46 11" xfId="3190"/>
    <cellStyle name="Normal 46 12" xfId="3191"/>
    <cellStyle name="Normal 46 13" xfId="3192"/>
    <cellStyle name="Normal 46 14" xfId="3193"/>
    <cellStyle name="Normal 46 15" xfId="3194"/>
    <cellStyle name="Normal 46 16" xfId="3195"/>
    <cellStyle name="Normal 46 17" xfId="3196"/>
    <cellStyle name="Normal 46 18" xfId="3197"/>
    <cellStyle name="Normal 46 19" xfId="3198"/>
    <cellStyle name="Normal 46 2" xfId="3199"/>
    <cellStyle name="Normal 46 20" xfId="3200"/>
    <cellStyle name="Normal 46 3" xfId="3201"/>
    <cellStyle name="Normal 46 4" xfId="3202"/>
    <cellStyle name="Normal 46 5" xfId="3203"/>
    <cellStyle name="Normal 46 6" xfId="3204"/>
    <cellStyle name="Normal 46 7" xfId="3205"/>
    <cellStyle name="Normal 46 8" xfId="3206"/>
    <cellStyle name="Normal 46 9" xfId="3207"/>
    <cellStyle name="Normal 47" xfId="3208"/>
    <cellStyle name="Normal 47 10" xfId="3209"/>
    <cellStyle name="Normal 47 11" xfId="3210"/>
    <cellStyle name="Normal 47 12" xfId="3211"/>
    <cellStyle name="Normal 47 13" xfId="3212"/>
    <cellStyle name="Normal 47 14" xfId="3213"/>
    <cellStyle name="Normal 47 15" xfId="3214"/>
    <cellStyle name="Normal 47 16" xfId="3215"/>
    <cellStyle name="Normal 47 17" xfId="3216"/>
    <cellStyle name="Normal 47 18" xfId="3217"/>
    <cellStyle name="Normal 47 19" xfId="3218"/>
    <cellStyle name="Normal 47 2" xfId="3219"/>
    <cellStyle name="Normal 47 20" xfId="3220"/>
    <cellStyle name="Normal 47 3" xfId="3221"/>
    <cellStyle name="Normal 47 4" xfId="3222"/>
    <cellStyle name="Normal 47 5" xfId="3223"/>
    <cellStyle name="Normal 47 6" xfId="3224"/>
    <cellStyle name="Normal 47 7" xfId="3225"/>
    <cellStyle name="Normal 47 8" xfId="3226"/>
    <cellStyle name="Normal 47 9" xfId="3227"/>
    <cellStyle name="Normal 48" xfId="3228"/>
    <cellStyle name="Normal 48 10" xfId="3229"/>
    <cellStyle name="Normal 48 11" xfId="3230"/>
    <cellStyle name="Normal 48 12" xfId="3231"/>
    <cellStyle name="Normal 48 13" xfId="3232"/>
    <cellStyle name="Normal 48 14" xfId="3233"/>
    <cellStyle name="Normal 48 15" xfId="3234"/>
    <cellStyle name="Normal 48 16" xfId="3235"/>
    <cellStyle name="Normal 48 17" xfId="3236"/>
    <cellStyle name="Normal 48 18" xfId="3237"/>
    <cellStyle name="Normal 48 19" xfId="3238"/>
    <cellStyle name="Normal 48 2" xfId="3239"/>
    <cellStyle name="Normal 48 20" xfId="3240"/>
    <cellStyle name="Normal 48 3" xfId="3241"/>
    <cellStyle name="Normal 48 4" xfId="3242"/>
    <cellStyle name="Normal 48 5" xfId="3243"/>
    <cellStyle name="Normal 48 6" xfId="3244"/>
    <cellStyle name="Normal 48 7" xfId="3245"/>
    <cellStyle name="Normal 48 8" xfId="3246"/>
    <cellStyle name="Normal 48 9" xfId="3247"/>
    <cellStyle name="Normal 49" xfId="3248"/>
    <cellStyle name="Normal 49 10" xfId="3249"/>
    <cellStyle name="Normal 49 11" xfId="3250"/>
    <cellStyle name="Normal 49 12" xfId="3251"/>
    <cellStyle name="Normal 49 13" xfId="3252"/>
    <cellStyle name="Normal 49 14" xfId="3253"/>
    <cellStyle name="Normal 49 15" xfId="3254"/>
    <cellStyle name="Normal 49 16" xfId="3255"/>
    <cellStyle name="Normal 49 17" xfId="3256"/>
    <cellStyle name="Normal 49 18" xfId="3257"/>
    <cellStyle name="Normal 49 19" xfId="3258"/>
    <cellStyle name="Normal 49 2" xfId="3259"/>
    <cellStyle name="Normal 49 20" xfId="3260"/>
    <cellStyle name="Normal 49 3" xfId="3261"/>
    <cellStyle name="Normal 49 4" xfId="3262"/>
    <cellStyle name="Normal 49 5" xfId="3263"/>
    <cellStyle name="Normal 49 6" xfId="3264"/>
    <cellStyle name="Normal 49 7" xfId="3265"/>
    <cellStyle name="Normal 49 8" xfId="3266"/>
    <cellStyle name="Normal 49 9" xfId="3267"/>
    <cellStyle name="Normal 5" xfId="11"/>
    <cellStyle name="Normal 5 10" xfId="3268"/>
    <cellStyle name="Normal 5 11" xfId="3269"/>
    <cellStyle name="Normal 5 12" xfId="3270"/>
    <cellStyle name="Normal 5 13" xfId="3271"/>
    <cellStyle name="Normal 5 14" xfId="3272"/>
    <cellStyle name="Normal 5 15" xfId="3273"/>
    <cellStyle name="Normal 5 16" xfId="3274"/>
    <cellStyle name="Normal 5 17" xfId="3275"/>
    <cellStyle name="Normal 5 18" xfId="3276"/>
    <cellStyle name="Normal 5 19" xfId="3277"/>
    <cellStyle name="Normal 5 2" xfId="3278"/>
    <cellStyle name="Normal 5 20" xfId="3279"/>
    <cellStyle name="Normal 5 21" xfId="3280"/>
    <cellStyle name="Normal 5 22" xfId="3281"/>
    <cellStyle name="Normal 5 23" xfId="3282"/>
    <cellStyle name="Normal 5 24" xfId="3283"/>
    <cellStyle name="Normal 5 25" xfId="3284"/>
    <cellStyle name="Normal 5 26" xfId="3285"/>
    <cellStyle name="Normal 5 27" xfId="3286"/>
    <cellStyle name="Normal 5 28" xfId="3287"/>
    <cellStyle name="Normal 5 29" xfId="3288"/>
    <cellStyle name="Normal 5 3" xfId="3289"/>
    <cellStyle name="Normal 5 30" xfId="3290"/>
    <cellStyle name="Normal 5 31" xfId="3291"/>
    <cellStyle name="Normal 5 32" xfId="3292"/>
    <cellStyle name="Normal 5 33" xfId="3293"/>
    <cellStyle name="Normal 5 34" xfId="3294"/>
    <cellStyle name="Normal 5 35" xfId="3295"/>
    <cellStyle name="Normal 5 36" xfId="3296"/>
    <cellStyle name="Normal 5 37" xfId="3297"/>
    <cellStyle name="Normal 5 38" xfId="3298"/>
    <cellStyle name="Normal 5 39" xfId="3299"/>
    <cellStyle name="Normal 5 39 10" xfId="3300"/>
    <cellStyle name="Normal 5 39 10 2" xfId="3301"/>
    <cellStyle name="Normal 5 39 10 2 2" xfId="3302"/>
    <cellStyle name="Normal 5 39 10 2 3" xfId="3303"/>
    <cellStyle name="Normal 5 39 10 2 4" xfId="3304"/>
    <cellStyle name="Normal 5 39 10 2 5" xfId="3305"/>
    <cellStyle name="Normal 5 39 10 3" xfId="3306"/>
    <cellStyle name="Normal 5 39 10 3 2" xfId="3307"/>
    <cellStyle name="Normal 5 39 10 3 3" xfId="3308"/>
    <cellStyle name="Normal 5 39 10 3 4" xfId="3309"/>
    <cellStyle name="Normal 5 39 10 3 5" xfId="3310"/>
    <cellStyle name="Normal 5 39 10 4" xfId="3311"/>
    <cellStyle name="Normal 5 39 10 4 2" xfId="3312"/>
    <cellStyle name="Normal 5 39 10 4 3" xfId="3313"/>
    <cellStyle name="Normal 5 39 10 4 4" xfId="3314"/>
    <cellStyle name="Normal 5 39 10 4 5" xfId="3315"/>
    <cellStyle name="Normal 5 39 10 5" xfId="3316"/>
    <cellStyle name="Normal 5 39 10 6" xfId="3317"/>
    <cellStyle name="Normal 5 39 10 7" xfId="3318"/>
    <cellStyle name="Normal 5 39 10 8" xfId="3319"/>
    <cellStyle name="Normal 5 39 11" xfId="3320"/>
    <cellStyle name="Normal 5 39 11 2" xfId="3321"/>
    <cellStyle name="Normal 5 39 11 2 2" xfId="3322"/>
    <cellStyle name="Normal 5 39 11 2 3" xfId="3323"/>
    <cellStyle name="Normal 5 39 11 2 4" xfId="3324"/>
    <cellStyle name="Normal 5 39 11 2 5" xfId="3325"/>
    <cellStyle name="Normal 5 39 11 3" xfId="3326"/>
    <cellStyle name="Normal 5 39 11 3 2" xfId="3327"/>
    <cellStyle name="Normal 5 39 11 3 3" xfId="3328"/>
    <cellStyle name="Normal 5 39 11 3 4" xfId="3329"/>
    <cellStyle name="Normal 5 39 11 3 5" xfId="3330"/>
    <cellStyle name="Normal 5 39 11 4" xfId="3331"/>
    <cellStyle name="Normal 5 39 11 4 2" xfId="3332"/>
    <cellStyle name="Normal 5 39 11 4 3" xfId="3333"/>
    <cellStyle name="Normal 5 39 11 4 4" xfId="3334"/>
    <cellStyle name="Normal 5 39 11 4 5" xfId="3335"/>
    <cellStyle name="Normal 5 39 11 5" xfId="3336"/>
    <cellStyle name="Normal 5 39 11 6" xfId="3337"/>
    <cellStyle name="Normal 5 39 11 7" xfId="3338"/>
    <cellStyle name="Normal 5 39 11 8" xfId="3339"/>
    <cellStyle name="Normal 5 39 12" xfId="3340"/>
    <cellStyle name="Normal 5 39 12 2" xfId="3341"/>
    <cellStyle name="Normal 5 39 12 3" xfId="3342"/>
    <cellStyle name="Normal 5 39 12 4" xfId="3343"/>
    <cellStyle name="Normal 5 39 12 5" xfId="3344"/>
    <cellStyle name="Normal 5 39 13" xfId="3345"/>
    <cellStyle name="Normal 5 39 13 2" xfId="3346"/>
    <cellStyle name="Normal 5 39 13 3" xfId="3347"/>
    <cellStyle name="Normal 5 39 13 4" xfId="3348"/>
    <cellStyle name="Normal 5 39 13 5" xfId="3349"/>
    <cellStyle name="Normal 5 39 14" xfId="3350"/>
    <cellStyle name="Normal 5 39 14 2" xfId="3351"/>
    <cellStyle name="Normal 5 39 14 3" xfId="3352"/>
    <cellStyle name="Normal 5 39 14 4" xfId="3353"/>
    <cellStyle name="Normal 5 39 14 5" xfId="3354"/>
    <cellStyle name="Normal 5 39 15" xfId="3355"/>
    <cellStyle name="Normal 5 39 16" xfId="3356"/>
    <cellStyle name="Normal 5 39 17" xfId="3357"/>
    <cellStyle name="Normal 5 39 18" xfId="3358"/>
    <cellStyle name="Normal 5 39 2" xfId="3359"/>
    <cellStyle name="Normal 5 39 2 2" xfId="3360"/>
    <cellStyle name="Normal 5 39 2 2 2" xfId="3361"/>
    <cellStyle name="Normal 5 39 2 2 3" xfId="3362"/>
    <cellStyle name="Normal 5 39 2 2 4" xfId="3363"/>
    <cellStyle name="Normal 5 39 2 2 5" xfId="3364"/>
    <cellStyle name="Normal 5 39 2 3" xfId="3365"/>
    <cellStyle name="Normal 5 39 2 3 2" xfId="3366"/>
    <cellStyle name="Normal 5 39 2 3 3" xfId="3367"/>
    <cellStyle name="Normal 5 39 2 3 4" xfId="3368"/>
    <cellStyle name="Normal 5 39 2 3 5" xfId="3369"/>
    <cellStyle name="Normal 5 39 2 4" xfId="3370"/>
    <cellStyle name="Normal 5 39 2 4 2" xfId="3371"/>
    <cellStyle name="Normal 5 39 2 4 3" xfId="3372"/>
    <cellStyle name="Normal 5 39 2 4 4" xfId="3373"/>
    <cellStyle name="Normal 5 39 2 4 5" xfId="3374"/>
    <cellStyle name="Normal 5 39 2 5" xfId="3375"/>
    <cellStyle name="Normal 5 39 2 6" xfId="3376"/>
    <cellStyle name="Normal 5 39 2 7" xfId="3377"/>
    <cellStyle name="Normal 5 39 2 8" xfId="3378"/>
    <cellStyle name="Normal 5 39 3" xfId="3379"/>
    <cellStyle name="Normal 5 39 3 2" xfId="3380"/>
    <cellStyle name="Normal 5 39 3 2 2" xfId="3381"/>
    <cellStyle name="Normal 5 39 3 2 3" xfId="3382"/>
    <cellStyle name="Normal 5 39 3 2 4" xfId="3383"/>
    <cellStyle name="Normal 5 39 3 2 5" xfId="3384"/>
    <cellStyle name="Normal 5 39 3 3" xfId="3385"/>
    <cellStyle name="Normal 5 39 3 3 2" xfId="3386"/>
    <cellStyle name="Normal 5 39 3 3 3" xfId="3387"/>
    <cellStyle name="Normal 5 39 3 3 4" xfId="3388"/>
    <cellStyle name="Normal 5 39 3 3 5" xfId="3389"/>
    <cellStyle name="Normal 5 39 3 4" xfId="3390"/>
    <cellStyle name="Normal 5 39 3 4 2" xfId="3391"/>
    <cellStyle name="Normal 5 39 3 4 3" xfId="3392"/>
    <cellStyle name="Normal 5 39 3 4 4" xfId="3393"/>
    <cellStyle name="Normal 5 39 3 4 5" xfId="3394"/>
    <cellStyle name="Normal 5 39 3 5" xfId="3395"/>
    <cellStyle name="Normal 5 39 3 6" xfId="3396"/>
    <cellStyle name="Normal 5 39 3 7" xfId="3397"/>
    <cellStyle name="Normal 5 39 3 8" xfId="3398"/>
    <cellStyle name="Normal 5 39 4" xfId="3399"/>
    <cellStyle name="Normal 5 39 4 2" xfId="3400"/>
    <cellStyle name="Normal 5 39 4 2 2" xfId="3401"/>
    <cellStyle name="Normal 5 39 4 2 3" xfId="3402"/>
    <cellStyle name="Normal 5 39 4 2 4" xfId="3403"/>
    <cellStyle name="Normal 5 39 4 2 5" xfId="3404"/>
    <cellStyle name="Normal 5 39 4 3" xfId="3405"/>
    <cellStyle name="Normal 5 39 4 3 2" xfId="3406"/>
    <cellStyle name="Normal 5 39 4 3 3" xfId="3407"/>
    <cellStyle name="Normal 5 39 4 3 4" xfId="3408"/>
    <cellStyle name="Normal 5 39 4 3 5" xfId="3409"/>
    <cellStyle name="Normal 5 39 4 4" xfId="3410"/>
    <cellStyle name="Normal 5 39 4 4 2" xfId="3411"/>
    <cellStyle name="Normal 5 39 4 4 3" xfId="3412"/>
    <cellStyle name="Normal 5 39 4 4 4" xfId="3413"/>
    <cellStyle name="Normal 5 39 4 4 5" xfId="3414"/>
    <cellStyle name="Normal 5 39 4 5" xfId="3415"/>
    <cellStyle name="Normal 5 39 4 6" xfId="3416"/>
    <cellStyle name="Normal 5 39 4 7" xfId="3417"/>
    <cellStyle name="Normal 5 39 4 8" xfId="3418"/>
    <cellStyle name="Normal 5 39 5" xfId="3419"/>
    <cellStyle name="Normal 5 39 5 2" xfId="3420"/>
    <cellStyle name="Normal 5 39 5 2 2" xfId="3421"/>
    <cellStyle name="Normal 5 39 5 2 3" xfId="3422"/>
    <cellStyle name="Normal 5 39 5 2 4" xfId="3423"/>
    <cellStyle name="Normal 5 39 5 2 5" xfId="3424"/>
    <cellStyle name="Normal 5 39 5 3" xfId="3425"/>
    <cellStyle name="Normal 5 39 5 3 2" xfId="3426"/>
    <cellStyle name="Normal 5 39 5 3 3" xfId="3427"/>
    <cellStyle name="Normal 5 39 5 3 4" xfId="3428"/>
    <cellStyle name="Normal 5 39 5 3 5" xfId="3429"/>
    <cellStyle name="Normal 5 39 5 4" xfId="3430"/>
    <cellStyle name="Normal 5 39 5 4 2" xfId="3431"/>
    <cellStyle name="Normal 5 39 5 4 3" xfId="3432"/>
    <cellStyle name="Normal 5 39 5 4 4" xfId="3433"/>
    <cellStyle name="Normal 5 39 5 4 5" xfId="3434"/>
    <cellStyle name="Normal 5 39 5 5" xfId="3435"/>
    <cellStyle name="Normal 5 39 5 6" xfId="3436"/>
    <cellStyle name="Normal 5 39 5 7" xfId="3437"/>
    <cellStyle name="Normal 5 39 5 8" xfId="3438"/>
    <cellStyle name="Normal 5 39 6" xfId="3439"/>
    <cellStyle name="Normal 5 39 6 2" xfId="3440"/>
    <cellStyle name="Normal 5 39 6 2 2" xfId="3441"/>
    <cellStyle name="Normal 5 39 6 2 3" xfId="3442"/>
    <cellStyle name="Normal 5 39 6 2 4" xfId="3443"/>
    <cellStyle name="Normal 5 39 6 2 5" xfId="3444"/>
    <cellStyle name="Normal 5 39 6 3" xfId="3445"/>
    <cellStyle name="Normal 5 39 6 3 2" xfId="3446"/>
    <cellStyle name="Normal 5 39 6 3 3" xfId="3447"/>
    <cellStyle name="Normal 5 39 6 3 4" xfId="3448"/>
    <cellStyle name="Normal 5 39 6 3 5" xfId="3449"/>
    <cellStyle name="Normal 5 39 6 4" xfId="3450"/>
    <cellStyle name="Normal 5 39 6 4 2" xfId="3451"/>
    <cellStyle name="Normal 5 39 6 4 3" xfId="3452"/>
    <cellStyle name="Normal 5 39 6 4 4" xfId="3453"/>
    <cellStyle name="Normal 5 39 6 4 5" xfId="3454"/>
    <cellStyle name="Normal 5 39 6 5" xfId="3455"/>
    <cellStyle name="Normal 5 39 6 6" xfId="3456"/>
    <cellStyle name="Normal 5 39 6 7" xfId="3457"/>
    <cellStyle name="Normal 5 39 6 8" xfId="3458"/>
    <cellStyle name="Normal 5 39 7" xfId="3459"/>
    <cellStyle name="Normal 5 39 7 2" xfId="3460"/>
    <cellStyle name="Normal 5 39 7 2 2" xfId="3461"/>
    <cellStyle name="Normal 5 39 7 2 3" xfId="3462"/>
    <cellStyle name="Normal 5 39 7 2 4" xfId="3463"/>
    <cellStyle name="Normal 5 39 7 2 5" xfId="3464"/>
    <cellStyle name="Normal 5 39 7 3" xfId="3465"/>
    <cellStyle name="Normal 5 39 7 3 2" xfId="3466"/>
    <cellStyle name="Normal 5 39 7 3 3" xfId="3467"/>
    <cellStyle name="Normal 5 39 7 3 4" xfId="3468"/>
    <cellStyle name="Normal 5 39 7 3 5" xfId="3469"/>
    <cellStyle name="Normal 5 39 7 4" xfId="3470"/>
    <cellStyle name="Normal 5 39 7 4 2" xfId="3471"/>
    <cellStyle name="Normal 5 39 7 4 3" xfId="3472"/>
    <cellStyle name="Normal 5 39 7 4 4" xfId="3473"/>
    <cellStyle name="Normal 5 39 7 4 5" xfId="3474"/>
    <cellStyle name="Normal 5 39 7 5" xfId="3475"/>
    <cellStyle name="Normal 5 39 7 6" xfId="3476"/>
    <cellStyle name="Normal 5 39 7 7" xfId="3477"/>
    <cellStyle name="Normal 5 39 7 8" xfId="3478"/>
    <cellStyle name="Normal 5 39 8" xfId="3479"/>
    <cellStyle name="Normal 5 39 8 2" xfId="3480"/>
    <cellStyle name="Normal 5 39 8 2 2" xfId="3481"/>
    <cellStyle name="Normal 5 39 8 2 3" xfId="3482"/>
    <cellStyle name="Normal 5 39 8 2 4" xfId="3483"/>
    <cellStyle name="Normal 5 39 8 2 5" xfId="3484"/>
    <cellStyle name="Normal 5 39 8 3" xfId="3485"/>
    <cellStyle name="Normal 5 39 8 3 2" xfId="3486"/>
    <cellStyle name="Normal 5 39 8 3 3" xfId="3487"/>
    <cellStyle name="Normal 5 39 8 3 4" xfId="3488"/>
    <cellStyle name="Normal 5 39 8 3 5" xfId="3489"/>
    <cellStyle name="Normal 5 39 8 4" xfId="3490"/>
    <cellStyle name="Normal 5 39 8 4 2" xfId="3491"/>
    <cellStyle name="Normal 5 39 8 4 3" xfId="3492"/>
    <cellStyle name="Normal 5 39 8 4 4" xfId="3493"/>
    <cellStyle name="Normal 5 39 8 4 5" xfId="3494"/>
    <cellStyle name="Normal 5 39 8 5" xfId="3495"/>
    <cellStyle name="Normal 5 39 8 6" xfId="3496"/>
    <cellStyle name="Normal 5 39 8 7" xfId="3497"/>
    <cellStyle name="Normal 5 39 8 8" xfId="3498"/>
    <cellStyle name="Normal 5 39 9" xfId="3499"/>
    <cellStyle name="Normal 5 39 9 2" xfId="3500"/>
    <cellStyle name="Normal 5 39 9 2 2" xfId="3501"/>
    <cellStyle name="Normal 5 39 9 2 3" xfId="3502"/>
    <cellStyle name="Normal 5 39 9 2 4" xfId="3503"/>
    <cellStyle name="Normal 5 39 9 2 5" xfId="3504"/>
    <cellStyle name="Normal 5 39 9 3" xfId="3505"/>
    <cellStyle name="Normal 5 39 9 3 2" xfId="3506"/>
    <cellStyle name="Normal 5 39 9 3 3" xfId="3507"/>
    <cellStyle name="Normal 5 39 9 3 4" xfId="3508"/>
    <cellStyle name="Normal 5 39 9 3 5" xfId="3509"/>
    <cellStyle name="Normal 5 39 9 4" xfId="3510"/>
    <cellStyle name="Normal 5 39 9 4 2" xfId="3511"/>
    <cellStyle name="Normal 5 39 9 4 3" xfId="3512"/>
    <cellStyle name="Normal 5 39 9 4 4" xfId="3513"/>
    <cellStyle name="Normal 5 39 9 4 5" xfId="3514"/>
    <cellStyle name="Normal 5 39 9 5" xfId="3515"/>
    <cellStyle name="Normal 5 39 9 6" xfId="3516"/>
    <cellStyle name="Normal 5 39 9 7" xfId="3517"/>
    <cellStyle name="Normal 5 39 9 8" xfId="3518"/>
    <cellStyle name="Normal 5 4" xfId="3519"/>
    <cellStyle name="Normal 5 40" xfId="3520"/>
    <cellStyle name="Normal 5 40 10" xfId="3521"/>
    <cellStyle name="Normal 5 40 10 2" xfId="3522"/>
    <cellStyle name="Normal 5 40 10 2 2" xfId="3523"/>
    <cellStyle name="Normal 5 40 10 2 3" xfId="3524"/>
    <cellStyle name="Normal 5 40 10 2 4" xfId="3525"/>
    <cellStyle name="Normal 5 40 10 2 5" xfId="3526"/>
    <cellStyle name="Normal 5 40 10 3" xfId="3527"/>
    <cellStyle name="Normal 5 40 10 3 2" xfId="3528"/>
    <cellStyle name="Normal 5 40 10 3 3" xfId="3529"/>
    <cellStyle name="Normal 5 40 10 3 4" xfId="3530"/>
    <cellStyle name="Normal 5 40 10 3 5" xfId="3531"/>
    <cellStyle name="Normal 5 40 10 4" xfId="3532"/>
    <cellStyle name="Normal 5 40 10 4 2" xfId="3533"/>
    <cellStyle name="Normal 5 40 10 4 3" xfId="3534"/>
    <cellStyle name="Normal 5 40 10 4 4" xfId="3535"/>
    <cellStyle name="Normal 5 40 10 4 5" xfId="3536"/>
    <cellStyle name="Normal 5 40 10 5" xfId="3537"/>
    <cellStyle name="Normal 5 40 10 6" xfId="3538"/>
    <cellStyle name="Normal 5 40 10 7" xfId="3539"/>
    <cellStyle name="Normal 5 40 10 8" xfId="3540"/>
    <cellStyle name="Normal 5 40 11" xfId="3541"/>
    <cellStyle name="Normal 5 40 11 2" xfId="3542"/>
    <cellStyle name="Normal 5 40 11 2 2" xfId="3543"/>
    <cellStyle name="Normal 5 40 11 2 3" xfId="3544"/>
    <cellStyle name="Normal 5 40 11 2 4" xfId="3545"/>
    <cellStyle name="Normal 5 40 11 2 5" xfId="3546"/>
    <cellStyle name="Normal 5 40 11 3" xfId="3547"/>
    <cellStyle name="Normal 5 40 11 3 2" xfId="3548"/>
    <cellStyle name="Normal 5 40 11 3 3" xfId="3549"/>
    <cellStyle name="Normal 5 40 11 3 4" xfId="3550"/>
    <cellStyle name="Normal 5 40 11 3 5" xfId="3551"/>
    <cellStyle name="Normal 5 40 11 4" xfId="3552"/>
    <cellStyle name="Normal 5 40 11 4 2" xfId="3553"/>
    <cellStyle name="Normal 5 40 11 4 3" xfId="3554"/>
    <cellStyle name="Normal 5 40 11 4 4" xfId="3555"/>
    <cellStyle name="Normal 5 40 11 4 5" xfId="3556"/>
    <cellStyle name="Normal 5 40 11 5" xfId="3557"/>
    <cellStyle name="Normal 5 40 11 6" xfId="3558"/>
    <cellStyle name="Normal 5 40 11 7" xfId="3559"/>
    <cellStyle name="Normal 5 40 11 8" xfId="3560"/>
    <cellStyle name="Normal 5 40 12" xfId="3561"/>
    <cellStyle name="Normal 5 40 12 2" xfId="3562"/>
    <cellStyle name="Normal 5 40 12 3" xfId="3563"/>
    <cellStyle name="Normal 5 40 12 4" xfId="3564"/>
    <cellStyle name="Normal 5 40 12 5" xfId="3565"/>
    <cellStyle name="Normal 5 40 13" xfId="3566"/>
    <cellStyle name="Normal 5 40 13 2" xfId="3567"/>
    <cellStyle name="Normal 5 40 13 3" xfId="3568"/>
    <cellStyle name="Normal 5 40 13 4" xfId="3569"/>
    <cellStyle name="Normal 5 40 13 5" xfId="3570"/>
    <cellStyle name="Normal 5 40 14" xfId="3571"/>
    <cellStyle name="Normal 5 40 14 2" xfId="3572"/>
    <cellStyle name="Normal 5 40 14 3" xfId="3573"/>
    <cellStyle name="Normal 5 40 14 4" xfId="3574"/>
    <cellStyle name="Normal 5 40 14 5" xfId="3575"/>
    <cellStyle name="Normal 5 40 15" xfId="3576"/>
    <cellStyle name="Normal 5 40 16" xfId="3577"/>
    <cellStyle name="Normal 5 40 17" xfId="3578"/>
    <cellStyle name="Normal 5 40 18" xfId="3579"/>
    <cellStyle name="Normal 5 40 2" xfId="3580"/>
    <cellStyle name="Normal 5 40 2 2" xfId="3581"/>
    <cellStyle name="Normal 5 40 2 2 2" xfId="3582"/>
    <cellStyle name="Normal 5 40 2 2 3" xfId="3583"/>
    <cellStyle name="Normal 5 40 2 2 4" xfId="3584"/>
    <cellStyle name="Normal 5 40 2 2 5" xfId="3585"/>
    <cellStyle name="Normal 5 40 2 3" xfId="3586"/>
    <cellStyle name="Normal 5 40 2 3 2" xfId="3587"/>
    <cellStyle name="Normal 5 40 2 3 3" xfId="3588"/>
    <cellStyle name="Normal 5 40 2 3 4" xfId="3589"/>
    <cellStyle name="Normal 5 40 2 3 5" xfId="3590"/>
    <cellStyle name="Normal 5 40 2 4" xfId="3591"/>
    <cellStyle name="Normal 5 40 2 4 2" xfId="3592"/>
    <cellStyle name="Normal 5 40 2 4 3" xfId="3593"/>
    <cellStyle name="Normal 5 40 2 4 4" xfId="3594"/>
    <cellStyle name="Normal 5 40 2 4 5" xfId="3595"/>
    <cellStyle name="Normal 5 40 2 5" xfId="3596"/>
    <cellStyle name="Normal 5 40 2 6" xfId="3597"/>
    <cellStyle name="Normal 5 40 2 7" xfId="3598"/>
    <cellStyle name="Normal 5 40 2 8" xfId="3599"/>
    <cellStyle name="Normal 5 40 3" xfId="3600"/>
    <cellStyle name="Normal 5 40 3 2" xfId="3601"/>
    <cellStyle name="Normal 5 40 3 2 2" xfId="3602"/>
    <cellStyle name="Normal 5 40 3 2 3" xfId="3603"/>
    <cellStyle name="Normal 5 40 3 2 4" xfId="3604"/>
    <cellStyle name="Normal 5 40 3 2 5" xfId="3605"/>
    <cellStyle name="Normal 5 40 3 3" xfId="3606"/>
    <cellStyle name="Normal 5 40 3 3 2" xfId="3607"/>
    <cellStyle name="Normal 5 40 3 3 3" xfId="3608"/>
    <cellStyle name="Normal 5 40 3 3 4" xfId="3609"/>
    <cellStyle name="Normal 5 40 3 3 5" xfId="3610"/>
    <cellStyle name="Normal 5 40 3 4" xfId="3611"/>
    <cellStyle name="Normal 5 40 3 4 2" xfId="3612"/>
    <cellStyle name="Normal 5 40 3 4 3" xfId="3613"/>
    <cellStyle name="Normal 5 40 3 4 4" xfId="3614"/>
    <cellStyle name="Normal 5 40 3 4 5" xfId="3615"/>
    <cellStyle name="Normal 5 40 3 5" xfId="3616"/>
    <cellStyle name="Normal 5 40 3 6" xfId="3617"/>
    <cellStyle name="Normal 5 40 3 7" xfId="3618"/>
    <cellStyle name="Normal 5 40 3 8" xfId="3619"/>
    <cellStyle name="Normal 5 40 4" xfId="3620"/>
    <cellStyle name="Normal 5 40 4 2" xfId="3621"/>
    <cellStyle name="Normal 5 40 4 2 2" xfId="3622"/>
    <cellStyle name="Normal 5 40 4 2 3" xfId="3623"/>
    <cellStyle name="Normal 5 40 4 2 4" xfId="3624"/>
    <cellStyle name="Normal 5 40 4 2 5" xfId="3625"/>
    <cellStyle name="Normal 5 40 4 3" xfId="3626"/>
    <cellStyle name="Normal 5 40 4 3 2" xfId="3627"/>
    <cellStyle name="Normal 5 40 4 3 3" xfId="3628"/>
    <cellStyle name="Normal 5 40 4 3 4" xfId="3629"/>
    <cellStyle name="Normal 5 40 4 3 5" xfId="3630"/>
    <cellStyle name="Normal 5 40 4 4" xfId="3631"/>
    <cellStyle name="Normal 5 40 4 4 2" xfId="3632"/>
    <cellStyle name="Normal 5 40 4 4 3" xfId="3633"/>
    <cellStyle name="Normal 5 40 4 4 4" xfId="3634"/>
    <cellStyle name="Normal 5 40 4 4 5" xfId="3635"/>
    <cellStyle name="Normal 5 40 4 5" xfId="3636"/>
    <cellStyle name="Normal 5 40 4 6" xfId="3637"/>
    <cellStyle name="Normal 5 40 4 7" xfId="3638"/>
    <cellStyle name="Normal 5 40 4 8" xfId="3639"/>
    <cellStyle name="Normal 5 40 5" xfId="3640"/>
    <cellStyle name="Normal 5 40 5 2" xfId="3641"/>
    <cellStyle name="Normal 5 40 5 2 2" xfId="3642"/>
    <cellStyle name="Normal 5 40 5 2 3" xfId="3643"/>
    <cellStyle name="Normal 5 40 5 2 4" xfId="3644"/>
    <cellStyle name="Normal 5 40 5 2 5" xfId="3645"/>
    <cellStyle name="Normal 5 40 5 3" xfId="3646"/>
    <cellStyle name="Normal 5 40 5 3 2" xfId="3647"/>
    <cellStyle name="Normal 5 40 5 3 3" xfId="3648"/>
    <cellStyle name="Normal 5 40 5 3 4" xfId="3649"/>
    <cellStyle name="Normal 5 40 5 3 5" xfId="3650"/>
    <cellStyle name="Normal 5 40 5 4" xfId="3651"/>
    <cellStyle name="Normal 5 40 5 4 2" xfId="3652"/>
    <cellStyle name="Normal 5 40 5 4 3" xfId="3653"/>
    <cellStyle name="Normal 5 40 5 4 4" xfId="3654"/>
    <cellStyle name="Normal 5 40 5 4 5" xfId="3655"/>
    <cellStyle name="Normal 5 40 5 5" xfId="3656"/>
    <cellStyle name="Normal 5 40 5 6" xfId="3657"/>
    <cellStyle name="Normal 5 40 5 7" xfId="3658"/>
    <cellStyle name="Normal 5 40 5 8" xfId="3659"/>
    <cellStyle name="Normal 5 40 6" xfId="3660"/>
    <cellStyle name="Normal 5 40 6 2" xfId="3661"/>
    <cellStyle name="Normal 5 40 6 2 2" xfId="3662"/>
    <cellStyle name="Normal 5 40 6 2 3" xfId="3663"/>
    <cellStyle name="Normal 5 40 6 2 4" xfId="3664"/>
    <cellStyle name="Normal 5 40 6 2 5" xfId="3665"/>
    <cellStyle name="Normal 5 40 6 3" xfId="3666"/>
    <cellStyle name="Normal 5 40 6 3 2" xfId="3667"/>
    <cellStyle name="Normal 5 40 6 3 3" xfId="3668"/>
    <cellStyle name="Normal 5 40 6 3 4" xfId="3669"/>
    <cellStyle name="Normal 5 40 6 3 5" xfId="3670"/>
    <cellStyle name="Normal 5 40 6 4" xfId="3671"/>
    <cellStyle name="Normal 5 40 6 4 2" xfId="3672"/>
    <cellStyle name="Normal 5 40 6 4 3" xfId="3673"/>
    <cellStyle name="Normal 5 40 6 4 4" xfId="3674"/>
    <cellStyle name="Normal 5 40 6 4 5" xfId="3675"/>
    <cellStyle name="Normal 5 40 6 5" xfId="3676"/>
    <cellStyle name="Normal 5 40 6 6" xfId="3677"/>
    <cellStyle name="Normal 5 40 6 7" xfId="3678"/>
    <cellStyle name="Normal 5 40 6 8" xfId="3679"/>
    <cellStyle name="Normal 5 40 7" xfId="3680"/>
    <cellStyle name="Normal 5 40 7 2" xfId="3681"/>
    <cellStyle name="Normal 5 40 7 2 2" xfId="3682"/>
    <cellStyle name="Normal 5 40 7 2 3" xfId="3683"/>
    <cellStyle name="Normal 5 40 7 2 4" xfId="3684"/>
    <cellStyle name="Normal 5 40 7 2 5" xfId="3685"/>
    <cellStyle name="Normal 5 40 7 3" xfId="3686"/>
    <cellStyle name="Normal 5 40 7 3 2" xfId="3687"/>
    <cellStyle name="Normal 5 40 7 3 3" xfId="3688"/>
    <cellStyle name="Normal 5 40 7 3 4" xfId="3689"/>
    <cellStyle name="Normal 5 40 7 3 5" xfId="3690"/>
    <cellStyle name="Normal 5 40 7 4" xfId="3691"/>
    <cellStyle name="Normal 5 40 7 4 2" xfId="3692"/>
    <cellStyle name="Normal 5 40 7 4 3" xfId="3693"/>
    <cellStyle name="Normal 5 40 7 4 4" xfId="3694"/>
    <cellStyle name="Normal 5 40 7 4 5" xfId="3695"/>
    <cellStyle name="Normal 5 40 7 5" xfId="3696"/>
    <cellStyle name="Normal 5 40 7 6" xfId="3697"/>
    <cellStyle name="Normal 5 40 7 7" xfId="3698"/>
    <cellStyle name="Normal 5 40 7 8" xfId="3699"/>
    <cellStyle name="Normal 5 40 8" xfId="3700"/>
    <cellStyle name="Normal 5 40 8 2" xfId="3701"/>
    <cellStyle name="Normal 5 40 8 2 2" xfId="3702"/>
    <cellStyle name="Normal 5 40 8 2 3" xfId="3703"/>
    <cellStyle name="Normal 5 40 8 2 4" xfId="3704"/>
    <cellStyle name="Normal 5 40 8 2 5" xfId="3705"/>
    <cellStyle name="Normal 5 40 8 3" xfId="3706"/>
    <cellStyle name="Normal 5 40 8 3 2" xfId="3707"/>
    <cellStyle name="Normal 5 40 8 3 3" xfId="3708"/>
    <cellStyle name="Normal 5 40 8 3 4" xfId="3709"/>
    <cellStyle name="Normal 5 40 8 3 5" xfId="3710"/>
    <cellStyle name="Normal 5 40 8 4" xfId="3711"/>
    <cellStyle name="Normal 5 40 8 4 2" xfId="3712"/>
    <cellStyle name="Normal 5 40 8 4 3" xfId="3713"/>
    <cellStyle name="Normal 5 40 8 4 4" xfId="3714"/>
    <cellStyle name="Normal 5 40 8 4 5" xfId="3715"/>
    <cellStyle name="Normal 5 40 8 5" xfId="3716"/>
    <cellStyle name="Normal 5 40 8 6" xfId="3717"/>
    <cellStyle name="Normal 5 40 8 7" xfId="3718"/>
    <cellStyle name="Normal 5 40 8 8" xfId="3719"/>
    <cellStyle name="Normal 5 40 9" xfId="3720"/>
    <cellStyle name="Normal 5 40 9 2" xfId="3721"/>
    <cellStyle name="Normal 5 40 9 2 2" xfId="3722"/>
    <cellStyle name="Normal 5 40 9 2 3" xfId="3723"/>
    <cellStyle name="Normal 5 40 9 2 4" xfId="3724"/>
    <cellStyle name="Normal 5 40 9 2 5" xfId="3725"/>
    <cellStyle name="Normal 5 40 9 3" xfId="3726"/>
    <cellStyle name="Normal 5 40 9 3 2" xfId="3727"/>
    <cellStyle name="Normal 5 40 9 3 3" xfId="3728"/>
    <cellStyle name="Normal 5 40 9 3 4" xfId="3729"/>
    <cellStyle name="Normal 5 40 9 3 5" xfId="3730"/>
    <cellStyle name="Normal 5 40 9 4" xfId="3731"/>
    <cellStyle name="Normal 5 40 9 4 2" xfId="3732"/>
    <cellStyle name="Normal 5 40 9 4 3" xfId="3733"/>
    <cellStyle name="Normal 5 40 9 4 4" xfId="3734"/>
    <cellStyle name="Normal 5 40 9 4 5" xfId="3735"/>
    <cellStyle name="Normal 5 40 9 5" xfId="3736"/>
    <cellStyle name="Normal 5 40 9 6" xfId="3737"/>
    <cellStyle name="Normal 5 40 9 7" xfId="3738"/>
    <cellStyle name="Normal 5 40 9 8" xfId="3739"/>
    <cellStyle name="Normal 5 41" xfId="3740"/>
    <cellStyle name="Normal 5 41 10" xfId="3741"/>
    <cellStyle name="Normal 5 41 10 2" xfId="3742"/>
    <cellStyle name="Normal 5 41 10 2 2" xfId="3743"/>
    <cellStyle name="Normal 5 41 10 2 3" xfId="3744"/>
    <cellStyle name="Normal 5 41 10 2 4" xfId="3745"/>
    <cellStyle name="Normal 5 41 10 2 5" xfId="3746"/>
    <cellStyle name="Normal 5 41 10 3" xfId="3747"/>
    <cellStyle name="Normal 5 41 10 3 2" xfId="3748"/>
    <cellStyle name="Normal 5 41 10 3 3" xfId="3749"/>
    <cellStyle name="Normal 5 41 10 3 4" xfId="3750"/>
    <cellStyle name="Normal 5 41 10 3 5" xfId="3751"/>
    <cellStyle name="Normal 5 41 10 4" xfId="3752"/>
    <cellStyle name="Normal 5 41 10 4 2" xfId="3753"/>
    <cellStyle name="Normal 5 41 10 4 3" xfId="3754"/>
    <cellStyle name="Normal 5 41 10 4 4" xfId="3755"/>
    <cellStyle name="Normal 5 41 10 4 5" xfId="3756"/>
    <cellStyle name="Normal 5 41 10 5" xfId="3757"/>
    <cellStyle name="Normal 5 41 10 6" xfId="3758"/>
    <cellStyle name="Normal 5 41 10 7" xfId="3759"/>
    <cellStyle name="Normal 5 41 10 8" xfId="3760"/>
    <cellStyle name="Normal 5 41 11" xfId="3761"/>
    <cellStyle name="Normal 5 41 11 2" xfId="3762"/>
    <cellStyle name="Normal 5 41 11 2 2" xfId="3763"/>
    <cellStyle name="Normal 5 41 11 2 3" xfId="3764"/>
    <cellStyle name="Normal 5 41 11 2 4" xfId="3765"/>
    <cellStyle name="Normal 5 41 11 2 5" xfId="3766"/>
    <cellStyle name="Normal 5 41 11 3" xfId="3767"/>
    <cellStyle name="Normal 5 41 11 3 2" xfId="3768"/>
    <cellStyle name="Normal 5 41 11 3 3" xfId="3769"/>
    <cellStyle name="Normal 5 41 11 3 4" xfId="3770"/>
    <cellStyle name="Normal 5 41 11 3 5" xfId="3771"/>
    <cellStyle name="Normal 5 41 11 4" xfId="3772"/>
    <cellStyle name="Normal 5 41 11 4 2" xfId="3773"/>
    <cellStyle name="Normal 5 41 11 4 3" xfId="3774"/>
    <cellStyle name="Normal 5 41 11 4 4" xfId="3775"/>
    <cellStyle name="Normal 5 41 11 4 5" xfId="3776"/>
    <cellStyle name="Normal 5 41 11 5" xfId="3777"/>
    <cellStyle name="Normal 5 41 11 6" xfId="3778"/>
    <cellStyle name="Normal 5 41 11 7" xfId="3779"/>
    <cellStyle name="Normal 5 41 11 8" xfId="3780"/>
    <cellStyle name="Normal 5 41 12" xfId="3781"/>
    <cellStyle name="Normal 5 41 12 2" xfId="3782"/>
    <cellStyle name="Normal 5 41 12 3" xfId="3783"/>
    <cellStyle name="Normal 5 41 12 4" xfId="3784"/>
    <cellStyle name="Normal 5 41 12 5" xfId="3785"/>
    <cellStyle name="Normal 5 41 13" xfId="3786"/>
    <cellStyle name="Normal 5 41 13 2" xfId="3787"/>
    <cellStyle name="Normal 5 41 13 3" xfId="3788"/>
    <cellStyle name="Normal 5 41 13 4" xfId="3789"/>
    <cellStyle name="Normal 5 41 13 5" xfId="3790"/>
    <cellStyle name="Normal 5 41 14" xfId="3791"/>
    <cellStyle name="Normal 5 41 14 2" xfId="3792"/>
    <cellStyle name="Normal 5 41 14 3" xfId="3793"/>
    <cellStyle name="Normal 5 41 14 4" xfId="3794"/>
    <cellStyle name="Normal 5 41 14 5" xfId="3795"/>
    <cellStyle name="Normal 5 41 15" xfId="3796"/>
    <cellStyle name="Normal 5 41 16" xfId="3797"/>
    <cellStyle name="Normal 5 41 17" xfId="3798"/>
    <cellStyle name="Normal 5 41 18" xfId="3799"/>
    <cellStyle name="Normal 5 41 2" xfId="3800"/>
    <cellStyle name="Normal 5 41 2 2" xfId="3801"/>
    <cellStyle name="Normal 5 41 2 2 2" xfId="3802"/>
    <cellStyle name="Normal 5 41 2 2 3" xfId="3803"/>
    <cellStyle name="Normal 5 41 2 2 4" xfId="3804"/>
    <cellStyle name="Normal 5 41 2 2 5" xfId="3805"/>
    <cellStyle name="Normal 5 41 2 3" xfId="3806"/>
    <cellStyle name="Normal 5 41 2 3 2" xfId="3807"/>
    <cellStyle name="Normal 5 41 2 3 3" xfId="3808"/>
    <cellStyle name="Normal 5 41 2 3 4" xfId="3809"/>
    <cellStyle name="Normal 5 41 2 3 5" xfId="3810"/>
    <cellStyle name="Normal 5 41 2 4" xfId="3811"/>
    <cellStyle name="Normal 5 41 2 4 2" xfId="3812"/>
    <cellStyle name="Normal 5 41 2 4 3" xfId="3813"/>
    <cellStyle name="Normal 5 41 2 4 4" xfId="3814"/>
    <cellStyle name="Normal 5 41 2 4 5" xfId="3815"/>
    <cellStyle name="Normal 5 41 2 5" xfId="3816"/>
    <cellStyle name="Normal 5 41 2 6" xfId="3817"/>
    <cellStyle name="Normal 5 41 2 7" xfId="3818"/>
    <cellStyle name="Normal 5 41 2 8" xfId="3819"/>
    <cellStyle name="Normal 5 41 3" xfId="3820"/>
    <cellStyle name="Normal 5 41 3 2" xfId="3821"/>
    <cellStyle name="Normal 5 41 3 2 2" xfId="3822"/>
    <cellStyle name="Normal 5 41 3 2 3" xfId="3823"/>
    <cellStyle name="Normal 5 41 3 2 4" xfId="3824"/>
    <cellStyle name="Normal 5 41 3 2 5" xfId="3825"/>
    <cellStyle name="Normal 5 41 3 3" xfId="3826"/>
    <cellStyle name="Normal 5 41 3 3 2" xfId="3827"/>
    <cellStyle name="Normal 5 41 3 3 3" xfId="3828"/>
    <cellStyle name="Normal 5 41 3 3 4" xfId="3829"/>
    <cellStyle name="Normal 5 41 3 3 5" xfId="3830"/>
    <cellStyle name="Normal 5 41 3 4" xfId="3831"/>
    <cellStyle name="Normal 5 41 3 4 2" xfId="3832"/>
    <cellStyle name="Normal 5 41 3 4 3" xfId="3833"/>
    <cellStyle name="Normal 5 41 3 4 4" xfId="3834"/>
    <cellStyle name="Normal 5 41 3 4 5" xfId="3835"/>
    <cellStyle name="Normal 5 41 3 5" xfId="3836"/>
    <cellStyle name="Normal 5 41 3 6" xfId="3837"/>
    <cellStyle name="Normal 5 41 3 7" xfId="3838"/>
    <cellStyle name="Normal 5 41 3 8" xfId="3839"/>
    <cellStyle name="Normal 5 41 4" xfId="3840"/>
    <cellStyle name="Normal 5 41 4 2" xfId="3841"/>
    <cellStyle name="Normal 5 41 4 2 2" xfId="3842"/>
    <cellStyle name="Normal 5 41 4 2 3" xfId="3843"/>
    <cellStyle name="Normal 5 41 4 2 4" xfId="3844"/>
    <cellStyle name="Normal 5 41 4 2 5" xfId="3845"/>
    <cellStyle name="Normal 5 41 4 3" xfId="3846"/>
    <cellStyle name="Normal 5 41 4 3 2" xfId="3847"/>
    <cellStyle name="Normal 5 41 4 3 3" xfId="3848"/>
    <cellStyle name="Normal 5 41 4 3 4" xfId="3849"/>
    <cellStyle name="Normal 5 41 4 3 5" xfId="3850"/>
    <cellStyle name="Normal 5 41 4 4" xfId="3851"/>
    <cellStyle name="Normal 5 41 4 4 2" xfId="3852"/>
    <cellStyle name="Normal 5 41 4 4 3" xfId="3853"/>
    <cellStyle name="Normal 5 41 4 4 4" xfId="3854"/>
    <cellStyle name="Normal 5 41 4 4 5" xfId="3855"/>
    <cellStyle name="Normal 5 41 4 5" xfId="3856"/>
    <cellStyle name="Normal 5 41 4 6" xfId="3857"/>
    <cellStyle name="Normal 5 41 4 7" xfId="3858"/>
    <cellStyle name="Normal 5 41 4 8" xfId="3859"/>
    <cellStyle name="Normal 5 41 5" xfId="3860"/>
    <cellStyle name="Normal 5 41 5 2" xfId="3861"/>
    <cellStyle name="Normal 5 41 5 2 2" xfId="3862"/>
    <cellStyle name="Normal 5 41 5 2 3" xfId="3863"/>
    <cellStyle name="Normal 5 41 5 2 4" xfId="3864"/>
    <cellStyle name="Normal 5 41 5 2 5" xfId="3865"/>
    <cellStyle name="Normal 5 41 5 3" xfId="3866"/>
    <cellStyle name="Normal 5 41 5 3 2" xfId="3867"/>
    <cellStyle name="Normal 5 41 5 3 3" xfId="3868"/>
    <cellStyle name="Normal 5 41 5 3 4" xfId="3869"/>
    <cellStyle name="Normal 5 41 5 3 5" xfId="3870"/>
    <cellStyle name="Normal 5 41 5 4" xfId="3871"/>
    <cellStyle name="Normal 5 41 5 4 2" xfId="3872"/>
    <cellStyle name="Normal 5 41 5 4 3" xfId="3873"/>
    <cellStyle name="Normal 5 41 5 4 4" xfId="3874"/>
    <cellStyle name="Normal 5 41 5 4 5" xfId="3875"/>
    <cellStyle name="Normal 5 41 5 5" xfId="3876"/>
    <cellStyle name="Normal 5 41 5 6" xfId="3877"/>
    <cellStyle name="Normal 5 41 5 7" xfId="3878"/>
    <cellStyle name="Normal 5 41 5 8" xfId="3879"/>
    <cellStyle name="Normal 5 41 6" xfId="3880"/>
    <cellStyle name="Normal 5 41 6 2" xfId="3881"/>
    <cellStyle name="Normal 5 41 6 2 2" xfId="3882"/>
    <cellStyle name="Normal 5 41 6 2 3" xfId="3883"/>
    <cellStyle name="Normal 5 41 6 2 4" xfId="3884"/>
    <cellStyle name="Normal 5 41 6 2 5" xfId="3885"/>
    <cellStyle name="Normal 5 41 6 3" xfId="3886"/>
    <cellStyle name="Normal 5 41 6 3 2" xfId="3887"/>
    <cellStyle name="Normal 5 41 6 3 3" xfId="3888"/>
    <cellStyle name="Normal 5 41 6 3 4" xfId="3889"/>
    <cellStyle name="Normal 5 41 6 3 5" xfId="3890"/>
    <cellStyle name="Normal 5 41 6 4" xfId="3891"/>
    <cellStyle name="Normal 5 41 6 4 2" xfId="3892"/>
    <cellStyle name="Normal 5 41 6 4 3" xfId="3893"/>
    <cellStyle name="Normal 5 41 6 4 4" xfId="3894"/>
    <cellStyle name="Normal 5 41 6 4 5" xfId="3895"/>
    <cellStyle name="Normal 5 41 6 5" xfId="3896"/>
    <cellStyle name="Normal 5 41 6 6" xfId="3897"/>
    <cellStyle name="Normal 5 41 6 7" xfId="3898"/>
    <cellStyle name="Normal 5 41 6 8" xfId="3899"/>
    <cellStyle name="Normal 5 41 7" xfId="3900"/>
    <cellStyle name="Normal 5 41 7 2" xfId="3901"/>
    <cellStyle name="Normal 5 41 7 2 2" xfId="3902"/>
    <cellStyle name="Normal 5 41 7 2 3" xfId="3903"/>
    <cellStyle name="Normal 5 41 7 2 4" xfId="3904"/>
    <cellStyle name="Normal 5 41 7 2 5" xfId="3905"/>
    <cellStyle name="Normal 5 41 7 3" xfId="3906"/>
    <cellStyle name="Normal 5 41 7 3 2" xfId="3907"/>
    <cellStyle name="Normal 5 41 7 3 3" xfId="3908"/>
    <cellStyle name="Normal 5 41 7 3 4" xfId="3909"/>
    <cellStyle name="Normal 5 41 7 3 5" xfId="3910"/>
    <cellStyle name="Normal 5 41 7 4" xfId="3911"/>
    <cellStyle name="Normal 5 41 7 4 2" xfId="3912"/>
    <cellStyle name="Normal 5 41 7 4 3" xfId="3913"/>
    <cellStyle name="Normal 5 41 7 4 4" xfId="3914"/>
    <cellStyle name="Normal 5 41 7 4 5" xfId="3915"/>
    <cellStyle name="Normal 5 41 7 5" xfId="3916"/>
    <cellStyle name="Normal 5 41 7 6" xfId="3917"/>
    <cellStyle name="Normal 5 41 7 7" xfId="3918"/>
    <cellStyle name="Normal 5 41 7 8" xfId="3919"/>
    <cellStyle name="Normal 5 41 8" xfId="3920"/>
    <cellStyle name="Normal 5 41 8 2" xfId="3921"/>
    <cellStyle name="Normal 5 41 8 2 2" xfId="3922"/>
    <cellStyle name="Normal 5 41 8 2 3" xfId="3923"/>
    <cellStyle name="Normal 5 41 8 2 4" xfId="3924"/>
    <cellStyle name="Normal 5 41 8 2 5" xfId="3925"/>
    <cellStyle name="Normal 5 41 8 3" xfId="3926"/>
    <cellStyle name="Normal 5 41 8 3 2" xfId="3927"/>
    <cellStyle name="Normal 5 41 8 3 3" xfId="3928"/>
    <cellStyle name="Normal 5 41 8 3 4" xfId="3929"/>
    <cellStyle name="Normal 5 41 8 3 5" xfId="3930"/>
    <cellStyle name="Normal 5 41 8 4" xfId="3931"/>
    <cellStyle name="Normal 5 41 8 4 2" xfId="3932"/>
    <cellStyle name="Normal 5 41 8 4 3" xfId="3933"/>
    <cellStyle name="Normal 5 41 8 4 4" xfId="3934"/>
    <cellStyle name="Normal 5 41 8 4 5" xfId="3935"/>
    <cellStyle name="Normal 5 41 8 5" xfId="3936"/>
    <cellStyle name="Normal 5 41 8 6" xfId="3937"/>
    <cellStyle name="Normal 5 41 8 7" xfId="3938"/>
    <cellStyle name="Normal 5 41 8 8" xfId="3939"/>
    <cellStyle name="Normal 5 41 9" xfId="3940"/>
    <cellStyle name="Normal 5 41 9 2" xfId="3941"/>
    <cellStyle name="Normal 5 41 9 2 2" xfId="3942"/>
    <cellStyle name="Normal 5 41 9 2 3" xfId="3943"/>
    <cellStyle name="Normal 5 41 9 2 4" xfId="3944"/>
    <cellStyle name="Normal 5 41 9 2 5" xfId="3945"/>
    <cellStyle name="Normal 5 41 9 3" xfId="3946"/>
    <cellStyle name="Normal 5 41 9 3 2" xfId="3947"/>
    <cellStyle name="Normal 5 41 9 3 3" xfId="3948"/>
    <cellStyle name="Normal 5 41 9 3 4" xfId="3949"/>
    <cellStyle name="Normal 5 41 9 3 5" xfId="3950"/>
    <cellStyle name="Normal 5 41 9 4" xfId="3951"/>
    <cellStyle name="Normal 5 41 9 4 2" xfId="3952"/>
    <cellStyle name="Normal 5 41 9 4 3" xfId="3953"/>
    <cellStyle name="Normal 5 41 9 4 4" xfId="3954"/>
    <cellStyle name="Normal 5 41 9 4 5" xfId="3955"/>
    <cellStyle name="Normal 5 41 9 5" xfId="3956"/>
    <cellStyle name="Normal 5 41 9 6" xfId="3957"/>
    <cellStyle name="Normal 5 41 9 7" xfId="3958"/>
    <cellStyle name="Normal 5 41 9 8" xfId="3959"/>
    <cellStyle name="Normal 5 42" xfId="3960"/>
    <cellStyle name="Normal 5 42 10" xfId="3961"/>
    <cellStyle name="Normal 5 42 10 2" xfId="3962"/>
    <cellStyle name="Normal 5 42 10 2 2" xfId="3963"/>
    <cellStyle name="Normal 5 42 10 2 3" xfId="3964"/>
    <cellStyle name="Normal 5 42 10 2 4" xfId="3965"/>
    <cellStyle name="Normal 5 42 10 2 5" xfId="3966"/>
    <cellStyle name="Normal 5 42 10 3" xfId="3967"/>
    <cellStyle name="Normal 5 42 10 3 2" xfId="3968"/>
    <cellStyle name="Normal 5 42 10 3 3" xfId="3969"/>
    <cellStyle name="Normal 5 42 10 3 4" xfId="3970"/>
    <cellStyle name="Normal 5 42 10 3 5" xfId="3971"/>
    <cellStyle name="Normal 5 42 10 4" xfId="3972"/>
    <cellStyle name="Normal 5 42 10 4 2" xfId="3973"/>
    <cellStyle name="Normal 5 42 10 4 3" xfId="3974"/>
    <cellStyle name="Normal 5 42 10 4 4" xfId="3975"/>
    <cellStyle name="Normal 5 42 10 4 5" xfId="3976"/>
    <cellStyle name="Normal 5 42 10 5" xfId="3977"/>
    <cellStyle name="Normal 5 42 10 6" xfId="3978"/>
    <cellStyle name="Normal 5 42 10 7" xfId="3979"/>
    <cellStyle name="Normal 5 42 10 8" xfId="3980"/>
    <cellStyle name="Normal 5 42 11" xfId="3981"/>
    <cellStyle name="Normal 5 42 11 2" xfId="3982"/>
    <cellStyle name="Normal 5 42 11 2 2" xfId="3983"/>
    <cellStyle name="Normal 5 42 11 2 3" xfId="3984"/>
    <cellStyle name="Normal 5 42 11 2 4" xfId="3985"/>
    <cellStyle name="Normal 5 42 11 2 5" xfId="3986"/>
    <cellStyle name="Normal 5 42 11 3" xfId="3987"/>
    <cellStyle name="Normal 5 42 11 3 2" xfId="3988"/>
    <cellStyle name="Normal 5 42 11 3 3" xfId="3989"/>
    <cellStyle name="Normal 5 42 11 3 4" xfId="3990"/>
    <cellStyle name="Normal 5 42 11 3 5" xfId="3991"/>
    <cellStyle name="Normal 5 42 11 4" xfId="3992"/>
    <cellStyle name="Normal 5 42 11 4 2" xfId="3993"/>
    <cellStyle name="Normal 5 42 11 4 3" xfId="3994"/>
    <cellStyle name="Normal 5 42 11 4 4" xfId="3995"/>
    <cellStyle name="Normal 5 42 11 4 5" xfId="3996"/>
    <cellStyle name="Normal 5 42 11 5" xfId="3997"/>
    <cellStyle name="Normal 5 42 11 6" xfId="3998"/>
    <cellStyle name="Normal 5 42 11 7" xfId="3999"/>
    <cellStyle name="Normal 5 42 11 8" xfId="4000"/>
    <cellStyle name="Normal 5 42 12" xfId="4001"/>
    <cellStyle name="Normal 5 42 12 2" xfId="4002"/>
    <cellStyle name="Normal 5 42 12 3" xfId="4003"/>
    <cellStyle name="Normal 5 42 12 4" xfId="4004"/>
    <cellStyle name="Normal 5 42 12 5" xfId="4005"/>
    <cellStyle name="Normal 5 42 13" xfId="4006"/>
    <cellStyle name="Normal 5 42 13 2" xfId="4007"/>
    <cellStyle name="Normal 5 42 13 3" xfId="4008"/>
    <cellStyle name="Normal 5 42 13 4" xfId="4009"/>
    <cellStyle name="Normal 5 42 13 5" xfId="4010"/>
    <cellStyle name="Normal 5 42 14" xfId="4011"/>
    <cellStyle name="Normal 5 42 14 2" xfId="4012"/>
    <cellStyle name="Normal 5 42 14 3" xfId="4013"/>
    <cellStyle name="Normal 5 42 14 4" xfId="4014"/>
    <cellStyle name="Normal 5 42 14 5" xfId="4015"/>
    <cellStyle name="Normal 5 42 15" xfId="4016"/>
    <cellStyle name="Normal 5 42 16" xfId="4017"/>
    <cellStyle name="Normal 5 42 17" xfId="4018"/>
    <cellStyle name="Normal 5 42 18" xfId="4019"/>
    <cellStyle name="Normal 5 42 2" xfId="4020"/>
    <cellStyle name="Normal 5 42 2 2" xfId="4021"/>
    <cellStyle name="Normal 5 42 2 2 2" xfId="4022"/>
    <cellStyle name="Normal 5 42 2 2 3" xfId="4023"/>
    <cellStyle name="Normal 5 42 2 2 4" xfId="4024"/>
    <cellStyle name="Normal 5 42 2 2 5" xfId="4025"/>
    <cellStyle name="Normal 5 42 2 3" xfId="4026"/>
    <cellStyle name="Normal 5 42 2 3 2" xfId="4027"/>
    <cellStyle name="Normal 5 42 2 3 3" xfId="4028"/>
    <cellStyle name="Normal 5 42 2 3 4" xfId="4029"/>
    <cellStyle name="Normal 5 42 2 3 5" xfId="4030"/>
    <cellStyle name="Normal 5 42 2 4" xfId="4031"/>
    <cellStyle name="Normal 5 42 2 4 2" xfId="4032"/>
    <cellStyle name="Normal 5 42 2 4 3" xfId="4033"/>
    <cellStyle name="Normal 5 42 2 4 4" xfId="4034"/>
    <cellStyle name="Normal 5 42 2 4 5" xfId="4035"/>
    <cellStyle name="Normal 5 42 2 5" xfId="4036"/>
    <cellStyle name="Normal 5 42 2 6" xfId="4037"/>
    <cellStyle name="Normal 5 42 2 7" xfId="4038"/>
    <cellStyle name="Normal 5 42 2 8" xfId="4039"/>
    <cellStyle name="Normal 5 42 3" xfId="4040"/>
    <cellStyle name="Normal 5 42 3 2" xfId="4041"/>
    <cellStyle name="Normal 5 42 3 2 2" xfId="4042"/>
    <cellStyle name="Normal 5 42 3 2 3" xfId="4043"/>
    <cellStyle name="Normal 5 42 3 2 4" xfId="4044"/>
    <cellStyle name="Normal 5 42 3 2 5" xfId="4045"/>
    <cellStyle name="Normal 5 42 3 3" xfId="4046"/>
    <cellStyle name="Normal 5 42 3 3 2" xfId="4047"/>
    <cellStyle name="Normal 5 42 3 3 3" xfId="4048"/>
    <cellStyle name="Normal 5 42 3 3 4" xfId="4049"/>
    <cellStyle name="Normal 5 42 3 3 5" xfId="4050"/>
    <cellStyle name="Normal 5 42 3 4" xfId="4051"/>
    <cellStyle name="Normal 5 42 3 4 2" xfId="4052"/>
    <cellStyle name="Normal 5 42 3 4 3" xfId="4053"/>
    <cellStyle name="Normal 5 42 3 4 4" xfId="4054"/>
    <cellStyle name="Normal 5 42 3 4 5" xfId="4055"/>
    <cellStyle name="Normal 5 42 3 5" xfId="4056"/>
    <cellStyle name="Normal 5 42 3 6" xfId="4057"/>
    <cellStyle name="Normal 5 42 3 7" xfId="4058"/>
    <cellStyle name="Normal 5 42 3 8" xfId="4059"/>
    <cellStyle name="Normal 5 42 4" xfId="4060"/>
    <cellStyle name="Normal 5 42 4 2" xfId="4061"/>
    <cellStyle name="Normal 5 42 4 2 2" xfId="4062"/>
    <cellStyle name="Normal 5 42 4 2 3" xfId="4063"/>
    <cellStyle name="Normal 5 42 4 2 4" xfId="4064"/>
    <cellStyle name="Normal 5 42 4 2 5" xfId="4065"/>
    <cellStyle name="Normal 5 42 4 3" xfId="4066"/>
    <cellStyle name="Normal 5 42 4 3 2" xfId="4067"/>
    <cellStyle name="Normal 5 42 4 3 3" xfId="4068"/>
    <cellStyle name="Normal 5 42 4 3 4" xfId="4069"/>
    <cellStyle name="Normal 5 42 4 3 5" xfId="4070"/>
    <cellStyle name="Normal 5 42 4 4" xfId="4071"/>
    <cellStyle name="Normal 5 42 4 4 2" xfId="4072"/>
    <cellStyle name="Normal 5 42 4 4 3" xfId="4073"/>
    <cellStyle name="Normal 5 42 4 4 4" xfId="4074"/>
    <cellStyle name="Normal 5 42 4 4 5" xfId="4075"/>
    <cellStyle name="Normal 5 42 4 5" xfId="4076"/>
    <cellStyle name="Normal 5 42 4 6" xfId="4077"/>
    <cellStyle name="Normal 5 42 4 7" xfId="4078"/>
    <cellStyle name="Normal 5 42 4 8" xfId="4079"/>
    <cellStyle name="Normal 5 42 5" xfId="4080"/>
    <cellStyle name="Normal 5 42 5 2" xfId="4081"/>
    <cellStyle name="Normal 5 42 5 2 2" xfId="4082"/>
    <cellStyle name="Normal 5 42 5 2 3" xfId="4083"/>
    <cellStyle name="Normal 5 42 5 2 4" xfId="4084"/>
    <cellStyle name="Normal 5 42 5 2 5" xfId="4085"/>
    <cellStyle name="Normal 5 42 5 3" xfId="4086"/>
    <cellStyle name="Normal 5 42 5 3 2" xfId="4087"/>
    <cellStyle name="Normal 5 42 5 3 3" xfId="4088"/>
    <cellStyle name="Normal 5 42 5 3 4" xfId="4089"/>
    <cellStyle name="Normal 5 42 5 3 5" xfId="4090"/>
    <cellStyle name="Normal 5 42 5 4" xfId="4091"/>
    <cellStyle name="Normal 5 42 5 4 2" xfId="4092"/>
    <cellStyle name="Normal 5 42 5 4 3" xfId="4093"/>
    <cellStyle name="Normal 5 42 5 4 4" xfId="4094"/>
    <cellStyle name="Normal 5 42 5 4 5" xfId="4095"/>
    <cellStyle name="Normal 5 42 5 5" xfId="4096"/>
    <cellStyle name="Normal 5 42 5 6" xfId="4097"/>
    <cellStyle name="Normal 5 42 5 7" xfId="4098"/>
    <cellStyle name="Normal 5 42 5 8" xfId="4099"/>
    <cellStyle name="Normal 5 42 6" xfId="4100"/>
    <cellStyle name="Normal 5 42 6 2" xfId="4101"/>
    <cellStyle name="Normal 5 42 6 2 2" xfId="4102"/>
    <cellStyle name="Normal 5 42 6 2 3" xfId="4103"/>
    <cellStyle name="Normal 5 42 6 2 4" xfId="4104"/>
    <cellStyle name="Normal 5 42 6 2 5" xfId="4105"/>
    <cellStyle name="Normal 5 42 6 3" xfId="4106"/>
    <cellStyle name="Normal 5 42 6 3 2" xfId="4107"/>
    <cellStyle name="Normal 5 42 6 3 3" xfId="4108"/>
    <cellStyle name="Normal 5 42 6 3 4" xfId="4109"/>
    <cellStyle name="Normal 5 42 6 3 5" xfId="4110"/>
    <cellStyle name="Normal 5 42 6 4" xfId="4111"/>
    <cellStyle name="Normal 5 42 6 4 2" xfId="4112"/>
    <cellStyle name="Normal 5 42 6 4 3" xfId="4113"/>
    <cellStyle name="Normal 5 42 6 4 4" xfId="4114"/>
    <cellStyle name="Normal 5 42 6 4 5" xfId="4115"/>
    <cellStyle name="Normal 5 42 6 5" xfId="4116"/>
    <cellStyle name="Normal 5 42 6 6" xfId="4117"/>
    <cellStyle name="Normal 5 42 6 7" xfId="4118"/>
    <cellStyle name="Normal 5 42 6 8" xfId="4119"/>
    <cellStyle name="Normal 5 42 7" xfId="4120"/>
    <cellStyle name="Normal 5 42 7 2" xfId="4121"/>
    <cellStyle name="Normal 5 42 7 2 2" xfId="4122"/>
    <cellStyle name="Normal 5 42 7 2 3" xfId="4123"/>
    <cellStyle name="Normal 5 42 7 2 4" xfId="4124"/>
    <cellStyle name="Normal 5 42 7 2 5" xfId="4125"/>
    <cellStyle name="Normal 5 42 7 3" xfId="4126"/>
    <cellStyle name="Normal 5 42 7 3 2" xfId="4127"/>
    <cellStyle name="Normal 5 42 7 3 3" xfId="4128"/>
    <cellStyle name="Normal 5 42 7 3 4" xfId="4129"/>
    <cellStyle name="Normal 5 42 7 3 5" xfId="4130"/>
    <cellStyle name="Normal 5 42 7 4" xfId="4131"/>
    <cellStyle name="Normal 5 42 7 4 2" xfId="4132"/>
    <cellStyle name="Normal 5 42 7 4 3" xfId="4133"/>
    <cellStyle name="Normal 5 42 7 4 4" xfId="4134"/>
    <cellStyle name="Normal 5 42 7 4 5" xfId="4135"/>
    <cellStyle name="Normal 5 42 7 5" xfId="4136"/>
    <cellStyle name="Normal 5 42 7 6" xfId="4137"/>
    <cellStyle name="Normal 5 42 7 7" xfId="4138"/>
    <cellStyle name="Normal 5 42 7 8" xfId="4139"/>
    <cellStyle name="Normal 5 42 8" xfId="4140"/>
    <cellStyle name="Normal 5 42 8 2" xfId="4141"/>
    <cellStyle name="Normal 5 42 8 2 2" xfId="4142"/>
    <cellStyle name="Normal 5 42 8 2 3" xfId="4143"/>
    <cellStyle name="Normal 5 42 8 2 4" xfId="4144"/>
    <cellStyle name="Normal 5 42 8 2 5" xfId="4145"/>
    <cellStyle name="Normal 5 42 8 3" xfId="4146"/>
    <cellStyle name="Normal 5 42 8 3 2" xfId="4147"/>
    <cellStyle name="Normal 5 42 8 3 3" xfId="4148"/>
    <cellStyle name="Normal 5 42 8 3 4" xfId="4149"/>
    <cellStyle name="Normal 5 42 8 3 5" xfId="4150"/>
    <cellStyle name="Normal 5 42 8 4" xfId="4151"/>
    <cellStyle name="Normal 5 42 8 4 2" xfId="4152"/>
    <cellStyle name="Normal 5 42 8 4 3" xfId="4153"/>
    <cellStyle name="Normal 5 42 8 4 4" xfId="4154"/>
    <cellStyle name="Normal 5 42 8 4 5" xfId="4155"/>
    <cellStyle name="Normal 5 42 8 5" xfId="4156"/>
    <cellStyle name="Normal 5 42 8 6" xfId="4157"/>
    <cellStyle name="Normal 5 42 8 7" xfId="4158"/>
    <cellStyle name="Normal 5 42 8 8" xfId="4159"/>
    <cellStyle name="Normal 5 42 9" xfId="4160"/>
    <cellStyle name="Normal 5 42 9 2" xfId="4161"/>
    <cellStyle name="Normal 5 42 9 2 2" xfId="4162"/>
    <cellStyle name="Normal 5 42 9 2 3" xfId="4163"/>
    <cellStyle name="Normal 5 42 9 2 4" xfId="4164"/>
    <cellStyle name="Normal 5 42 9 2 5" xfId="4165"/>
    <cellStyle name="Normal 5 42 9 3" xfId="4166"/>
    <cellStyle name="Normal 5 42 9 3 2" xfId="4167"/>
    <cellStyle name="Normal 5 42 9 3 3" xfId="4168"/>
    <cellStyle name="Normal 5 42 9 3 4" xfId="4169"/>
    <cellStyle name="Normal 5 42 9 3 5" xfId="4170"/>
    <cellStyle name="Normal 5 42 9 4" xfId="4171"/>
    <cellStyle name="Normal 5 42 9 4 2" xfId="4172"/>
    <cellStyle name="Normal 5 42 9 4 3" xfId="4173"/>
    <cellStyle name="Normal 5 42 9 4 4" xfId="4174"/>
    <cellStyle name="Normal 5 42 9 4 5" xfId="4175"/>
    <cellStyle name="Normal 5 42 9 5" xfId="4176"/>
    <cellStyle name="Normal 5 42 9 6" xfId="4177"/>
    <cellStyle name="Normal 5 42 9 7" xfId="4178"/>
    <cellStyle name="Normal 5 42 9 8" xfId="4179"/>
    <cellStyle name="Normal 5 43" xfId="4180"/>
    <cellStyle name="Normal 5 43 10" xfId="4181"/>
    <cellStyle name="Normal 5 43 10 2" xfId="4182"/>
    <cellStyle name="Normal 5 43 10 2 2" xfId="4183"/>
    <cellStyle name="Normal 5 43 10 2 3" xfId="4184"/>
    <cellStyle name="Normal 5 43 10 2 4" xfId="4185"/>
    <cellStyle name="Normal 5 43 10 2 5" xfId="4186"/>
    <cellStyle name="Normal 5 43 10 3" xfId="4187"/>
    <cellStyle name="Normal 5 43 10 3 2" xfId="4188"/>
    <cellStyle name="Normal 5 43 10 3 3" xfId="4189"/>
    <cellStyle name="Normal 5 43 10 3 4" xfId="4190"/>
    <cellStyle name="Normal 5 43 10 3 5" xfId="4191"/>
    <cellStyle name="Normal 5 43 10 4" xfId="4192"/>
    <cellStyle name="Normal 5 43 10 4 2" xfId="4193"/>
    <cellStyle name="Normal 5 43 10 4 3" xfId="4194"/>
    <cellStyle name="Normal 5 43 10 4 4" xfId="4195"/>
    <cellStyle name="Normal 5 43 10 4 5" xfId="4196"/>
    <cellStyle name="Normal 5 43 10 5" xfId="4197"/>
    <cellStyle name="Normal 5 43 10 6" xfId="4198"/>
    <cellStyle name="Normal 5 43 10 7" xfId="4199"/>
    <cellStyle name="Normal 5 43 10 8" xfId="4200"/>
    <cellStyle name="Normal 5 43 11" xfId="4201"/>
    <cellStyle name="Normal 5 43 11 2" xfId="4202"/>
    <cellStyle name="Normal 5 43 11 2 2" xfId="4203"/>
    <cellStyle name="Normal 5 43 11 2 3" xfId="4204"/>
    <cellStyle name="Normal 5 43 11 2 4" xfId="4205"/>
    <cellStyle name="Normal 5 43 11 2 5" xfId="4206"/>
    <cellStyle name="Normal 5 43 11 3" xfId="4207"/>
    <cellStyle name="Normal 5 43 11 3 2" xfId="4208"/>
    <cellStyle name="Normal 5 43 11 3 3" xfId="4209"/>
    <cellStyle name="Normal 5 43 11 3 4" xfId="4210"/>
    <cellStyle name="Normal 5 43 11 3 5" xfId="4211"/>
    <cellStyle name="Normal 5 43 11 4" xfId="4212"/>
    <cellStyle name="Normal 5 43 11 4 2" xfId="4213"/>
    <cellStyle name="Normal 5 43 11 4 3" xfId="4214"/>
    <cellStyle name="Normal 5 43 11 4 4" xfId="4215"/>
    <cellStyle name="Normal 5 43 11 4 5" xfId="4216"/>
    <cellStyle name="Normal 5 43 11 5" xfId="4217"/>
    <cellStyle name="Normal 5 43 11 6" xfId="4218"/>
    <cellStyle name="Normal 5 43 11 7" xfId="4219"/>
    <cellStyle name="Normal 5 43 11 8" xfId="4220"/>
    <cellStyle name="Normal 5 43 12" xfId="4221"/>
    <cellStyle name="Normal 5 43 12 2" xfId="4222"/>
    <cellStyle name="Normal 5 43 12 3" xfId="4223"/>
    <cellStyle name="Normal 5 43 12 4" xfId="4224"/>
    <cellStyle name="Normal 5 43 12 5" xfId="4225"/>
    <cellStyle name="Normal 5 43 13" xfId="4226"/>
    <cellStyle name="Normal 5 43 13 2" xfId="4227"/>
    <cellStyle name="Normal 5 43 13 3" xfId="4228"/>
    <cellStyle name="Normal 5 43 13 4" xfId="4229"/>
    <cellStyle name="Normal 5 43 13 5" xfId="4230"/>
    <cellStyle name="Normal 5 43 14" xfId="4231"/>
    <cellStyle name="Normal 5 43 14 2" xfId="4232"/>
    <cellStyle name="Normal 5 43 14 3" xfId="4233"/>
    <cellStyle name="Normal 5 43 14 4" xfId="4234"/>
    <cellStyle name="Normal 5 43 14 5" xfId="4235"/>
    <cellStyle name="Normal 5 43 15" xfId="4236"/>
    <cellStyle name="Normal 5 43 16" xfId="4237"/>
    <cellStyle name="Normal 5 43 17" xfId="4238"/>
    <cellStyle name="Normal 5 43 18" xfId="4239"/>
    <cellStyle name="Normal 5 43 2" xfId="4240"/>
    <cellStyle name="Normal 5 43 2 2" xfId="4241"/>
    <cellStyle name="Normal 5 43 2 2 2" xfId="4242"/>
    <cellStyle name="Normal 5 43 2 2 3" xfId="4243"/>
    <cellStyle name="Normal 5 43 2 2 4" xfId="4244"/>
    <cellStyle name="Normal 5 43 2 2 5" xfId="4245"/>
    <cellStyle name="Normal 5 43 2 3" xfId="4246"/>
    <cellStyle name="Normal 5 43 2 3 2" xfId="4247"/>
    <cellStyle name="Normal 5 43 2 3 3" xfId="4248"/>
    <cellStyle name="Normal 5 43 2 3 4" xfId="4249"/>
    <cellStyle name="Normal 5 43 2 3 5" xfId="4250"/>
    <cellStyle name="Normal 5 43 2 4" xfId="4251"/>
    <cellStyle name="Normal 5 43 2 4 2" xfId="4252"/>
    <cellStyle name="Normal 5 43 2 4 3" xfId="4253"/>
    <cellStyle name="Normal 5 43 2 4 4" xfId="4254"/>
    <cellStyle name="Normal 5 43 2 4 5" xfId="4255"/>
    <cellStyle name="Normal 5 43 2 5" xfId="4256"/>
    <cellStyle name="Normal 5 43 2 6" xfId="4257"/>
    <cellStyle name="Normal 5 43 2 7" xfId="4258"/>
    <cellStyle name="Normal 5 43 2 8" xfId="4259"/>
    <cellStyle name="Normal 5 43 3" xfId="4260"/>
    <cellStyle name="Normal 5 43 3 2" xfId="4261"/>
    <cellStyle name="Normal 5 43 3 2 2" xfId="4262"/>
    <cellStyle name="Normal 5 43 3 2 3" xfId="4263"/>
    <cellStyle name="Normal 5 43 3 2 4" xfId="4264"/>
    <cellStyle name="Normal 5 43 3 2 5" xfId="4265"/>
    <cellStyle name="Normal 5 43 3 3" xfId="4266"/>
    <cellStyle name="Normal 5 43 3 3 2" xfId="4267"/>
    <cellStyle name="Normal 5 43 3 3 3" xfId="4268"/>
    <cellStyle name="Normal 5 43 3 3 4" xfId="4269"/>
    <cellStyle name="Normal 5 43 3 3 5" xfId="4270"/>
    <cellStyle name="Normal 5 43 3 4" xfId="4271"/>
    <cellStyle name="Normal 5 43 3 4 2" xfId="4272"/>
    <cellStyle name="Normal 5 43 3 4 3" xfId="4273"/>
    <cellStyle name="Normal 5 43 3 4 4" xfId="4274"/>
    <cellStyle name="Normal 5 43 3 4 5" xfId="4275"/>
    <cellStyle name="Normal 5 43 3 5" xfId="4276"/>
    <cellStyle name="Normal 5 43 3 6" xfId="4277"/>
    <cellStyle name="Normal 5 43 3 7" xfId="4278"/>
    <cellStyle name="Normal 5 43 3 8" xfId="4279"/>
    <cellStyle name="Normal 5 43 4" xfId="4280"/>
    <cellStyle name="Normal 5 43 4 2" xfId="4281"/>
    <cellStyle name="Normal 5 43 4 2 2" xfId="4282"/>
    <cellStyle name="Normal 5 43 4 2 3" xfId="4283"/>
    <cellStyle name="Normal 5 43 4 2 4" xfId="4284"/>
    <cellStyle name="Normal 5 43 4 2 5" xfId="4285"/>
    <cellStyle name="Normal 5 43 4 3" xfId="4286"/>
    <cellStyle name="Normal 5 43 4 3 2" xfId="4287"/>
    <cellStyle name="Normal 5 43 4 3 3" xfId="4288"/>
    <cellStyle name="Normal 5 43 4 3 4" xfId="4289"/>
    <cellStyle name="Normal 5 43 4 3 5" xfId="4290"/>
    <cellStyle name="Normal 5 43 4 4" xfId="4291"/>
    <cellStyle name="Normal 5 43 4 4 2" xfId="4292"/>
    <cellStyle name="Normal 5 43 4 4 3" xfId="4293"/>
    <cellStyle name="Normal 5 43 4 4 4" xfId="4294"/>
    <cellStyle name="Normal 5 43 4 4 5" xfId="4295"/>
    <cellStyle name="Normal 5 43 4 5" xfId="4296"/>
    <cellStyle name="Normal 5 43 4 6" xfId="4297"/>
    <cellStyle name="Normal 5 43 4 7" xfId="4298"/>
    <cellStyle name="Normal 5 43 4 8" xfId="4299"/>
    <cellStyle name="Normal 5 43 5" xfId="4300"/>
    <cellStyle name="Normal 5 43 5 2" xfId="4301"/>
    <cellStyle name="Normal 5 43 5 2 2" xfId="4302"/>
    <cellStyle name="Normal 5 43 5 2 3" xfId="4303"/>
    <cellStyle name="Normal 5 43 5 2 4" xfId="4304"/>
    <cellStyle name="Normal 5 43 5 2 5" xfId="4305"/>
    <cellStyle name="Normal 5 43 5 3" xfId="4306"/>
    <cellStyle name="Normal 5 43 5 3 2" xfId="4307"/>
    <cellStyle name="Normal 5 43 5 3 3" xfId="4308"/>
    <cellStyle name="Normal 5 43 5 3 4" xfId="4309"/>
    <cellStyle name="Normal 5 43 5 3 5" xfId="4310"/>
    <cellStyle name="Normal 5 43 5 4" xfId="4311"/>
    <cellStyle name="Normal 5 43 5 4 2" xfId="4312"/>
    <cellStyle name="Normal 5 43 5 4 3" xfId="4313"/>
    <cellStyle name="Normal 5 43 5 4 4" xfId="4314"/>
    <cellStyle name="Normal 5 43 5 4 5" xfId="4315"/>
    <cellStyle name="Normal 5 43 5 5" xfId="4316"/>
    <cellStyle name="Normal 5 43 5 6" xfId="4317"/>
    <cellStyle name="Normal 5 43 5 7" xfId="4318"/>
    <cellStyle name="Normal 5 43 5 8" xfId="4319"/>
    <cellStyle name="Normal 5 43 6" xfId="4320"/>
    <cellStyle name="Normal 5 43 6 2" xfId="4321"/>
    <cellStyle name="Normal 5 43 6 2 2" xfId="4322"/>
    <cellStyle name="Normal 5 43 6 2 3" xfId="4323"/>
    <cellStyle name="Normal 5 43 6 2 4" xfId="4324"/>
    <cellStyle name="Normal 5 43 6 2 5" xfId="4325"/>
    <cellStyle name="Normal 5 43 6 3" xfId="4326"/>
    <cellStyle name="Normal 5 43 6 3 2" xfId="4327"/>
    <cellStyle name="Normal 5 43 6 3 3" xfId="4328"/>
    <cellStyle name="Normal 5 43 6 3 4" xfId="4329"/>
    <cellStyle name="Normal 5 43 6 3 5" xfId="4330"/>
    <cellStyle name="Normal 5 43 6 4" xfId="4331"/>
    <cellStyle name="Normal 5 43 6 4 2" xfId="4332"/>
    <cellStyle name="Normal 5 43 6 4 3" xfId="4333"/>
    <cellStyle name="Normal 5 43 6 4 4" xfId="4334"/>
    <cellStyle name="Normal 5 43 6 4 5" xfId="4335"/>
    <cellStyle name="Normal 5 43 6 5" xfId="4336"/>
    <cellStyle name="Normal 5 43 6 6" xfId="4337"/>
    <cellStyle name="Normal 5 43 6 7" xfId="4338"/>
    <cellStyle name="Normal 5 43 6 8" xfId="4339"/>
    <cellStyle name="Normal 5 43 7" xfId="4340"/>
    <cellStyle name="Normal 5 43 7 2" xfId="4341"/>
    <cellStyle name="Normal 5 43 7 2 2" xfId="4342"/>
    <cellStyle name="Normal 5 43 7 2 3" xfId="4343"/>
    <cellStyle name="Normal 5 43 7 2 4" xfId="4344"/>
    <cellStyle name="Normal 5 43 7 2 5" xfId="4345"/>
    <cellStyle name="Normal 5 43 7 3" xfId="4346"/>
    <cellStyle name="Normal 5 43 7 3 2" xfId="4347"/>
    <cellStyle name="Normal 5 43 7 3 3" xfId="4348"/>
    <cellStyle name="Normal 5 43 7 3 4" xfId="4349"/>
    <cellStyle name="Normal 5 43 7 3 5" xfId="4350"/>
    <cellStyle name="Normal 5 43 7 4" xfId="4351"/>
    <cellStyle name="Normal 5 43 7 4 2" xfId="4352"/>
    <cellStyle name="Normal 5 43 7 4 3" xfId="4353"/>
    <cellStyle name="Normal 5 43 7 4 4" xfId="4354"/>
    <cellStyle name="Normal 5 43 7 4 5" xfId="4355"/>
    <cellStyle name="Normal 5 43 7 5" xfId="4356"/>
    <cellStyle name="Normal 5 43 7 6" xfId="4357"/>
    <cellStyle name="Normal 5 43 7 7" xfId="4358"/>
    <cellStyle name="Normal 5 43 7 8" xfId="4359"/>
    <cellStyle name="Normal 5 43 8" xfId="4360"/>
    <cellStyle name="Normal 5 43 8 2" xfId="4361"/>
    <cellStyle name="Normal 5 43 8 2 2" xfId="4362"/>
    <cellStyle name="Normal 5 43 8 2 3" xfId="4363"/>
    <cellStyle name="Normal 5 43 8 2 4" xfId="4364"/>
    <cellStyle name="Normal 5 43 8 2 5" xfId="4365"/>
    <cellStyle name="Normal 5 43 8 3" xfId="4366"/>
    <cellStyle name="Normal 5 43 8 3 2" xfId="4367"/>
    <cellStyle name="Normal 5 43 8 3 3" xfId="4368"/>
    <cellStyle name="Normal 5 43 8 3 4" xfId="4369"/>
    <cellStyle name="Normal 5 43 8 3 5" xfId="4370"/>
    <cellStyle name="Normal 5 43 8 4" xfId="4371"/>
    <cellStyle name="Normal 5 43 8 4 2" xfId="4372"/>
    <cellStyle name="Normal 5 43 8 4 3" xfId="4373"/>
    <cellStyle name="Normal 5 43 8 4 4" xfId="4374"/>
    <cellStyle name="Normal 5 43 8 4 5" xfId="4375"/>
    <cellStyle name="Normal 5 43 8 5" xfId="4376"/>
    <cellStyle name="Normal 5 43 8 6" xfId="4377"/>
    <cellStyle name="Normal 5 43 8 7" xfId="4378"/>
    <cellStyle name="Normal 5 43 8 8" xfId="4379"/>
    <cellStyle name="Normal 5 43 9" xfId="4380"/>
    <cellStyle name="Normal 5 43 9 2" xfId="4381"/>
    <cellStyle name="Normal 5 43 9 2 2" xfId="4382"/>
    <cellStyle name="Normal 5 43 9 2 3" xfId="4383"/>
    <cellStyle name="Normal 5 43 9 2 4" xfId="4384"/>
    <cellStyle name="Normal 5 43 9 2 5" xfId="4385"/>
    <cellStyle name="Normal 5 43 9 3" xfId="4386"/>
    <cellStyle name="Normal 5 43 9 3 2" xfId="4387"/>
    <cellStyle name="Normal 5 43 9 3 3" xfId="4388"/>
    <cellStyle name="Normal 5 43 9 3 4" xfId="4389"/>
    <cellStyle name="Normal 5 43 9 3 5" xfId="4390"/>
    <cellStyle name="Normal 5 43 9 4" xfId="4391"/>
    <cellStyle name="Normal 5 43 9 4 2" xfId="4392"/>
    <cellStyle name="Normal 5 43 9 4 3" xfId="4393"/>
    <cellStyle name="Normal 5 43 9 4 4" xfId="4394"/>
    <cellStyle name="Normal 5 43 9 4 5" xfId="4395"/>
    <cellStyle name="Normal 5 43 9 5" xfId="4396"/>
    <cellStyle name="Normal 5 43 9 6" xfId="4397"/>
    <cellStyle name="Normal 5 43 9 7" xfId="4398"/>
    <cellStyle name="Normal 5 43 9 8" xfId="4399"/>
    <cellStyle name="Normal 5 44" xfId="4400"/>
    <cellStyle name="Normal 5 44 10" xfId="4401"/>
    <cellStyle name="Normal 5 44 10 2" xfId="4402"/>
    <cellStyle name="Normal 5 44 10 2 2" xfId="4403"/>
    <cellStyle name="Normal 5 44 10 2 3" xfId="4404"/>
    <cellStyle name="Normal 5 44 10 2 4" xfId="4405"/>
    <cellStyle name="Normal 5 44 10 2 5" xfId="4406"/>
    <cellStyle name="Normal 5 44 10 3" xfId="4407"/>
    <cellStyle name="Normal 5 44 10 3 2" xfId="4408"/>
    <cellStyle name="Normal 5 44 10 3 3" xfId="4409"/>
    <cellStyle name="Normal 5 44 10 3 4" xfId="4410"/>
    <cellStyle name="Normal 5 44 10 3 5" xfId="4411"/>
    <cellStyle name="Normal 5 44 10 4" xfId="4412"/>
    <cellStyle name="Normal 5 44 10 4 2" xfId="4413"/>
    <cellStyle name="Normal 5 44 10 4 3" xfId="4414"/>
    <cellStyle name="Normal 5 44 10 4 4" xfId="4415"/>
    <cellStyle name="Normal 5 44 10 4 5" xfId="4416"/>
    <cellStyle name="Normal 5 44 10 5" xfId="4417"/>
    <cellStyle name="Normal 5 44 10 6" xfId="4418"/>
    <cellStyle name="Normal 5 44 10 7" xfId="4419"/>
    <cellStyle name="Normal 5 44 10 8" xfId="4420"/>
    <cellStyle name="Normal 5 44 11" xfId="4421"/>
    <cellStyle name="Normal 5 44 11 2" xfId="4422"/>
    <cellStyle name="Normal 5 44 11 2 2" xfId="4423"/>
    <cellStyle name="Normal 5 44 11 2 3" xfId="4424"/>
    <cellStyle name="Normal 5 44 11 2 4" xfId="4425"/>
    <cellStyle name="Normal 5 44 11 2 5" xfId="4426"/>
    <cellStyle name="Normal 5 44 11 3" xfId="4427"/>
    <cellStyle name="Normal 5 44 11 3 2" xfId="4428"/>
    <cellStyle name="Normal 5 44 11 3 3" xfId="4429"/>
    <cellStyle name="Normal 5 44 11 3 4" xfId="4430"/>
    <cellStyle name="Normal 5 44 11 3 5" xfId="4431"/>
    <cellStyle name="Normal 5 44 11 4" xfId="4432"/>
    <cellStyle name="Normal 5 44 11 4 2" xfId="4433"/>
    <cellStyle name="Normal 5 44 11 4 3" xfId="4434"/>
    <cellStyle name="Normal 5 44 11 4 4" xfId="4435"/>
    <cellStyle name="Normal 5 44 11 4 5" xfId="4436"/>
    <cellStyle name="Normal 5 44 11 5" xfId="4437"/>
    <cellStyle name="Normal 5 44 11 6" xfId="4438"/>
    <cellStyle name="Normal 5 44 11 7" xfId="4439"/>
    <cellStyle name="Normal 5 44 11 8" xfId="4440"/>
    <cellStyle name="Normal 5 44 12" xfId="4441"/>
    <cellStyle name="Normal 5 44 12 2" xfId="4442"/>
    <cellStyle name="Normal 5 44 12 3" xfId="4443"/>
    <cellStyle name="Normal 5 44 12 4" xfId="4444"/>
    <cellStyle name="Normal 5 44 12 5" xfId="4445"/>
    <cellStyle name="Normal 5 44 13" xfId="4446"/>
    <cellStyle name="Normal 5 44 13 2" xfId="4447"/>
    <cellStyle name="Normal 5 44 13 3" xfId="4448"/>
    <cellStyle name="Normal 5 44 13 4" xfId="4449"/>
    <cellStyle name="Normal 5 44 13 5" xfId="4450"/>
    <cellStyle name="Normal 5 44 14" xfId="4451"/>
    <cellStyle name="Normal 5 44 14 2" xfId="4452"/>
    <cellStyle name="Normal 5 44 14 3" xfId="4453"/>
    <cellStyle name="Normal 5 44 14 4" xfId="4454"/>
    <cellStyle name="Normal 5 44 14 5" xfId="4455"/>
    <cellStyle name="Normal 5 44 15" xfId="4456"/>
    <cellStyle name="Normal 5 44 16" xfId="4457"/>
    <cellStyle name="Normal 5 44 17" xfId="4458"/>
    <cellStyle name="Normal 5 44 18" xfId="4459"/>
    <cellStyle name="Normal 5 44 2" xfId="4460"/>
    <cellStyle name="Normal 5 44 2 2" xfId="4461"/>
    <cellStyle name="Normal 5 44 2 2 2" xfId="4462"/>
    <cellStyle name="Normal 5 44 2 2 3" xfId="4463"/>
    <cellStyle name="Normal 5 44 2 2 4" xfId="4464"/>
    <cellStyle name="Normal 5 44 2 2 5" xfId="4465"/>
    <cellStyle name="Normal 5 44 2 3" xfId="4466"/>
    <cellStyle name="Normal 5 44 2 3 2" xfId="4467"/>
    <cellStyle name="Normal 5 44 2 3 3" xfId="4468"/>
    <cellStyle name="Normal 5 44 2 3 4" xfId="4469"/>
    <cellStyle name="Normal 5 44 2 3 5" xfId="4470"/>
    <cellStyle name="Normal 5 44 2 4" xfId="4471"/>
    <cellStyle name="Normal 5 44 2 4 2" xfId="4472"/>
    <cellStyle name="Normal 5 44 2 4 3" xfId="4473"/>
    <cellStyle name="Normal 5 44 2 4 4" xfId="4474"/>
    <cellStyle name="Normal 5 44 2 4 5" xfId="4475"/>
    <cellStyle name="Normal 5 44 2 5" xfId="4476"/>
    <cellStyle name="Normal 5 44 2 6" xfId="4477"/>
    <cellStyle name="Normal 5 44 2 7" xfId="4478"/>
    <cellStyle name="Normal 5 44 2 8" xfId="4479"/>
    <cellStyle name="Normal 5 44 3" xfId="4480"/>
    <cellStyle name="Normal 5 44 3 2" xfId="4481"/>
    <cellStyle name="Normal 5 44 3 2 2" xfId="4482"/>
    <cellStyle name="Normal 5 44 3 2 3" xfId="4483"/>
    <cellStyle name="Normal 5 44 3 2 4" xfId="4484"/>
    <cellStyle name="Normal 5 44 3 2 5" xfId="4485"/>
    <cellStyle name="Normal 5 44 3 3" xfId="4486"/>
    <cellStyle name="Normal 5 44 3 3 2" xfId="4487"/>
    <cellStyle name="Normal 5 44 3 3 3" xfId="4488"/>
    <cellStyle name="Normal 5 44 3 3 4" xfId="4489"/>
    <cellStyle name="Normal 5 44 3 3 5" xfId="4490"/>
    <cellStyle name="Normal 5 44 3 4" xfId="4491"/>
    <cellStyle name="Normal 5 44 3 4 2" xfId="4492"/>
    <cellStyle name="Normal 5 44 3 4 3" xfId="4493"/>
    <cellStyle name="Normal 5 44 3 4 4" xfId="4494"/>
    <cellStyle name="Normal 5 44 3 4 5" xfId="4495"/>
    <cellStyle name="Normal 5 44 3 5" xfId="4496"/>
    <cellStyle name="Normal 5 44 3 6" xfId="4497"/>
    <cellStyle name="Normal 5 44 3 7" xfId="4498"/>
    <cellStyle name="Normal 5 44 3 8" xfId="4499"/>
    <cellStyle name="Normal 5 44 4" xfId="4500"/>
    <cellStyle name="Normal 5 44 4 2" xfId="4501"/>
    <cellStyle name="Normal 5 44 4 2 2" xfId="4502"/>
    <cellStyle name="Normal 5 44 4 2 3" xfId="4503"/>
    <cellStyle name="Normal 5 44 4 2 4" xfId="4504"/>
    <cellStyle name="Normal 5 44 4 2 5" xfId="4505"/>
    <cellStyle name="Normal 5 44 4 3" xfId="4506"/>
    <cellStyle name="Normal 5 44 4 3 2" xfId="4507"/>
    <cellStyle name="Normal 5 44 4 3 3" xfId="4508"/>
    <cellStyle name="Normal 5 44 4 3 4" xfId="4509"/>
    <cellStyle name="Normal 5 44 4 3 5" xfId="4510"/>
    <cellStyle name="Normal 5 44 4 4" xfId="4511"/>
    <cellStyle name="Normal 5 44 4 4 2" xfId="4512"/>
    <cellStyle name="Normal 5 44 4 4 3" xfId="4513"/>
    <cellStyle name="Normal 5 44 4 4 4" xfId="4514"/>
    <cellStyle name="Normal 5 44 4 4 5" xfId="4515"/>
    <cellStyle name="Normal 5 44 4 5" xfId="4516"/>
    <cellStyle name="Normal 5 44 4 6" xfId="4517"/>
    <cellStyle name="Normal 5 44 4 7" xfId="4518"/>
    <cellStyle name="Normal 5 44 4 8" xfId="4519"/>
    <cellStyle name="Normal 5 44 5" xfId="4520"/>
    <cellStyle name="Normal 5 44 5 2" xfId="4521"/>
    <cellStyle name="Normal 5 44 5 2 2" xfId="4522"/>
    <cellStyle name="Normal 5 44 5 2 3" xfId="4523"/>
    <cellStyle name="Normal 5 44 5 2 4" xfId="4524"/>
    <cellStyle name="Normal 5 44 5 2 5" xfId="4525"/>
    <cellStyle name="Normal 5 44 5 3" xfId="4526"/>
    <cellStyle name="Normal 5 44 5 3 2" xfId="4527"/>
    <cellStyle name="Normal 5 44 5 3 3" xfId="4528"/>
    <cellStyle name="Normal 5 44 5 3 4" xfId="4529"/>
    <cellStyle name="Normal 5 44 5 3 5" xfId="4530"/>
    <cellStyle name="Normal 5 44 5 4" xfId="4531"/>
    <cellStyle name="Normal 5 44 5 4 2" xfId="4532"/>
    <cellStyle name="Normal 5 44 5 4 3" xfId="4533"/>
    <cellStyle name="Normal 5 44 5 4 4" xfId="4534"/>
    <cellStyle name="Normal 5 44 5 4 5" xfId="4535"/>
    <cellStyle name="Normal 5 44 5 5" xfId="4536"/>
    <cellStyle name="Normal 5 44 5 6" xfId="4537"/>
    <cellStyle name="Normal 5 44 5 7" xfId="4538"/>
    <cellStyle name="Normal 5 44 5 8" xfId="4539"/>
    <cellStyle name="Normal 5 44 6" xfId="4540"/>
    <cellStyle name="Normal 5 44 6 2" xfId="4541"/>
    <cellStyle name="Normal 5 44 6 2 2" xfId="4542"/>
    <cellStyle name="Normal 5 44 6 2 3" xfId="4543"/>
    <cellStyle name="Normal 5 44 6 2 4" xfId="4544"/>
    <cellStyle name="Normal 5 44 6 2 5" xfId="4545"/>
    <cellStyle name="Normal 5 44 6 3" xfId="4546"/>
    <cellStyle name="Normal 5 44 6 3 2" xfId="4547"/>
    <cellStyle name="Normal 5 44 6 3 3" xfId="4548"/>
    <cellStyle name="Normal 5 44 6 3 4" xfId="4549"/>
    <cellStyle name="Normal 5 44 6 3 5" xfId="4550"/>
    <cellStyle name="Normal 5 44 6 4" xfId="4551"/>
    <cellStyle name="Normal 5 44 6 4 2" xfId="4552"/>
    <cellStyle name="Normal 5 44 6 4 3" xfId="4553"/>
    <cellStyle name="Normal 5 44 6 4 4" xfId="4554"/>
    <cellStyle name="Normal 5 44 6 4 5" xfId="4555"/>
    <cellStyle name="Normal 5 44 6 5" xfId="4556"/>
    <cellStyle name="Normal 5 44 6 6" xfId="4557"/>
    <cellStyle name="Normal 5 44 6 7" xfId="4558"/>
    <cellStyle name="Normal 5 44 6 8" xfId="4559"/>
    <cellStyle name="Normal 5 44 7" xfId="4560"/>
    <cellStyle name="Normal 5 44 7 2" xfId="4561"/>
    <cellStyle name="Normal 5 44 7 2 2" xfId="4562"/>
    <cellStyle name="Normal 5 44 7 2 3" xfId="4563"/>
    <cellStyle name="Normal 5 44 7 2 4" xfId="4564"/>
    <cellStyle name="Normal 5 44 7 2 5" xfId="4565"/>
    <cellStyle name="Normal 5 44 7 3" xfId="4566"/>
    <cellStyle name="Normal 5 44 7 3 2" xfId="4567"/>
    <cellStyle name="Normal 5 44 7 3 3" xfId="4568"/>
    <cellStyle name="Normal 5 44 7 3 4" xfId="4569"/>
    <cellStyle name="Normal 5 44 7 3 5" xfId="4570"/>
    <cellStyle name="Normal 5 44 7 4" xfId="4571"/>
    <cellStyle name="Normal 5 44 7 4 2" xfId="4572"/>
    <cellStyle name="Normal 5 44 7 4 3" xfId="4573"/>
    <cellStyle name="Normal 5 44 7 4 4" xfId="4574"/>
    <cellStyle name="Normal 5 44 7 4 5" xfId="4575"/>
    <cellStyle name="Normal 5 44 7 5" xfId="4576"/>
    <cellStyle name="Normal 5 44 7 6" xfId="4577"/>
    <cellStyle name="Normal 5 44 7 7" xfId="4578"/>
    <cellStyle name="Normal 5 44 7 8" xfId="4579"/>
    <cellStyle name="Normal 5 44 8" xfId="4580"/>
    <cellStyle name="Normal 5 44 8 2" xfId="4581"/>
    <cellStyle name="Normal 5 44 8 2 2" xfId="4582"/>
    <cellStyle name="Normal 5 44 8 2 3" xfId="4583"/>
    <cellStyle name="Normal 5 44 8 2 4" xfId="4584"/>
    <cellStyle name="Normal 5 44 8 2 5" xfId="4585"/>
    <cellStyle name="Normal 5 44 8 3" xfId="4586"/>
    <cellStyle name="Normal 5 44 8 3 2" xfId="4587"/>
    <cellStyle name="Normal 5 44 8 3 3" xfId="4588"/>
    <cellStyle name="Normal 5 44 8 3 4" xfId="4589"/>
    <cellStyle name="Normal 5 44 8 3 5" xfId="4590"/>
    <cellStyle name="Normal 5 44 8 4" xfId="4591"/>
    <cellStyle name="Normal 5 44 8 4 2" xfId="4592"/>
    <cellStyle name="Normal 5 44 8 4 3" xfId="4593"/>
    <cellStyle name="Normal 5 44 8 4 4" xfId="4594"/>
    <cellStyle name="Normal 5 44 8 4 5" xfId="4595"/>
    <cellStyle name="Normal 5 44 8 5" xfId="4596"/>
    <cellStyle name="Normal 5 44 8 6" xfId="4597"/>
    <cellStyle name="Normal 5 44 8 7" xfId="4598"/>
    <cellStyle name="Normal 5 44 8 8" xfId="4599"/>
    <cellStyle name="Normal 5 44 9" xfId="4600"/>
    <cellStyle name="Normal 5 44 9 2" xfId="4601"/>
    <cellStyle name="Normal 5 44 9 2 2" xfId="4602"/>
    <cellStyle name="Normal 5 44 9 2 3" xfId="4603"/>
    <cellStyle name="Normal 5 44 9 2 4" xfId="4604"/>
    <cellStyle name="Normal 5 44 9 2 5" xfId="4605"/>
    <cellStyle name="Normal 5 44 9 3" xfId="4606"/>
    <cellStyle name="Normal 5 44 9 3 2" xfId="4607"/>
    <cellStyle name="Normal 5 44 9 3 3" xfId="4608"/>
    <cellStyle name="Normal 5 44 9 3 4" xfId="4609"/>
    <cellStyle name="Normal 5 44 9 3 5" xfId="4610"/>
    <cellStyle name="Normal 5 44 9 4" xfId="4611"/>
    <cellStyle name="Normal 5 44 9 4 2" xfId="4612"/>
    <cellStyle name="Normal 5 44 9 4 3" xfId="4613"/>
    <cellStyle name="Normal 5 44 9 4 4" xfId="4614"/>
    <cellStyle name="Normal 5 44 9 4 5" xfId="4615"/>
    <cellStyle name="Normal 5 44 9 5" xfId="4616"/>
    <cellStyle name="Normal 5 44 9 6" xfId="4617"/>
    <cellStyle name="Normal 5 44 9 7" xfId="4618"/>
    <cellStyle name="Normal 5 44 9 8" xfId="4619"/>
    <cellStyle name="Normal 5 45" xfId="4620"/>
    <cellStyle name="Normal 5 45 10" xfId="4621"/>
    <cellStyle name="Normal 5 45 11" xfId="4622"/>
    <cellStyle name="Normal 5 45 11 2" xfId="4623"/>
    <cellStyle name="Normal 5 45 11 3" xfId="4624"/>
    <cellStyle name="Normal 5 45 11 4" xfId="4625"/>
    <cellStyle name="Normal 5 45 11 5" xfId="4626"/>
    <cellStyle name="Normal 5 45 12" xfId="4627"/>
    <cellStyle name="Normal 5 45 12 2" xfId="4628"/>
    <cellStyle name="Normal 5 45 12 3" xfId="4629"/>
    <cellStyle name="Normal 5 45 12 4" xfId="4630"/>
    <cellStyle name="Normal 5 45 12 5" xfId="4631"/>
    <cellStyle name="Normal 5 45 13" xfId="4632"/>
    <cellStyle name="Normal 5 45 13 2" xfId="4633"/>
    <cellStyle name="Normal 5 45 13 3" xfId="4634"/>
    <cellStyle name="Normal 5 45 13 4" xfId="4635"/>
    <cellStyle name="Normal 5 45 13 5" xfId="4636"/>
    <cellStyle name="Normal 5 45 14" xfId="4637"/>
    <cellStyle name="Normal 5 45 15" xfId="4638"/>
    <cellStyle name="Normal 5 45 16" xfId="4639"/>
    <cellStyle name="Normal 5 45 17" xfId="4640"/>
    <cellStyle name="Normal 5 45 2" xfId="4641"/>
    <cellStyle name="Normal 5 45 3" xfId="4642"/>
    <cellStyle name="Normal 5 45 4" xfId="4643"/>
    <cellStyle name="Normal 5 45 5" xfId="4644"/>
    <cellStyle name="Normal 5 45 6" xfId="4645"/>
    <cellStyle name="Normal 5 45 7" xfId="4646"/>
    <cellStyle name="Normal 5 45 8" xfId="4647"/>
    <cellStyle name="Normal 5 45 9" xfId="4648"/>
    <cellStyle name="Normal 5 46" xfId="4649"/>
    <cellStyle name="Normal 5 46 2" xfId="4650"/>
    <cellStyle name="Normal 5 46 2 2" xfId="4651"/>
    <cellStyle name="Normal 5 46 2 3" xfId="4652"/>
    <cellStyle name="Normal 5 46 2 4" xfId="4653"/>
    <cellStyle name="Normal 5 46 2 5" xfId="4654"/>
    <cellStyle name="Normal 5 46 3" xfId="4655"/>
    <cellStyle name="Normal 5 46 3 2" xfId="4656"/>
    <cellStyle name="Normal 5 46 3 3" xfId="4657"/>
    <cellStyle name="Normal 5 46 3 4" xfId="4658"/>
    <cellStyle name="Normal 5 46 3 5" xfId="4659"/>
    <cellStyle name="Normal 5 46 4" xfId="4660"/>
    <cellStyle name="Normal 5 46 4 2" xfId="4661"/>
    <cellStyle name="Normal 5 46 4 3" xfId="4662"/>
    <cellStyle name="Normal 5 46 4 4" xfId="4663"/>
    <cellStyle name="Normal 5 46 4 5" xfId="4664"/>
    <cellStyle name="Normal 5 46 5" xfId="4665"/>
    <cellStyle name="Normal 5 46 6" xfId="4666"/>
    <cellStyle name="Normal 5 46 7" xfId="4667"/>
    <cellStyle name="Normal 5 46 8" xfId="4668"/>
    <cellStyle name="Normal 5 47" xfId="4669"/>
    <cellStyle name="Normal 5 47 2" xfId="4670"/>
    <cellStyle name="Normal 5 47 2 2" xfId="4671"/>
    <cellStyle name="Normal 5 47 2 3" xfId="4672"/>
    <cellStyle name="Normal 5 47 2 4" xfId="4673"/>
    <cellStyle name="Normal 5 47 2 5" xfId="4674"/>
    <cellStyle name="Normal 5 47 3" xfId="4675"/>
    <cellStyle name="Normal 5 47 3 2" xfId="4676"/>
    <cellStyle name="Normal 5 47 3 3" xfId="4677"/>
    <cellStyle name="Normal 5 47 3 4" xfId="4678"/>
    <cellStyle name="Normal 5 47 3 5" xfId="4679"/>
    <cellStyle name="Normal 5 47 4" xfId="4680"/>
    <cellStyle name="Normal 5 47 4 2" xfId="4681"/>
    <cellStyle name="Normal 5 47 4 3" xfId="4682"/>
    <cellStyle name="Normal 5 47 4 4" xfId="4683"/>
    <cellStyle name="Normal 5 47 4 5" xfId="4684"/>
    <cellStyle name="Normal 5 47 5" xfId="4685"/>
    <cellStyle name="Normal 5 47 6" xfId="4686"/>
    <cellStyle name="Normal 5 47 7" xfId="4687"/>
    <cellStyle name="Normal 5 47 8" xfId="4688"/>
    <cellStyle name="Normal 5 48" xfId="4689"/>
    <cellStyle name="Normal 5 48 2" xfId="4690"/>
    <cellStyle name="Normal 5 48 2 2" xfId="4691"/>
    <cellStyle name="Normal 5 48 2 3" xfId="4692"/>
    <cellStyle name="Normal 5 48 2 4" xfId="4693"/>
    <cellStyle name="Normal 5 48 2 5" xfId="4694"/>
    <cellStyle name="Normal 5 48 3" xfId="4695"/>
    <cellStyle name="Normal 5 48 3 2" xfId="4696"/>
    <cellStyle name="Normal 5 48 3 3" xfId="4697"/>
    <cellStyle name="Normal 5 48 3 4" xfId="4698"/>
    <cellStyle name="Normal 5 48 3 5" xfId="4699"/>
    <cellStyle name="Normal 5 48 4" xfId="4700"/>
    <cellStyle name="Normal 5 48 4 2" xfId="4701"/>
    <cellStyle name="Normal 5 48 4 3" xfId="4702"/>
    <cellStyle name="Normal 5 48 4 4" xfId="4703"/>
    <cellStyle name="Normal 5 48 4 5" xfId="4704"/>
    <cellStyle name="Normal 5 48 5" xfId="4705"/>
    <cellStyle name="Normal 5 48 6" xfId="4706"/>
    <cellStyle name="Normal 5 48 7" xfId="4707"/>
    <cellStyle name="Normal 5 48 8" xfId="4708"/>
    <cellStyle name="Normal 5 49" xfId="4709"/>
    <cellStyle name="Normal 5 49 2" xfId="4710"/>
    <cellStyle name="Normal 5 49 2 2" xfId="4711"/>
    <cellStyle name="Normal 5 49 2 3" xfId="4712"/>
    <cellStyle name="Normal 5 49 2 4" xfId="4713"/>
    <cellStyle name="Normal 5 49 2 5" xfId="4714"/>
    <cellStyle name="Normal 5 49 3" xfId="4715"/>
    <cellStyle name="Normal 5 49 3 2" xfId="4716"/>
    <cellStyle name="Normal 5 49 3 3" xfId="4717"/>
    <cellStyle name="Normal 5 49 3 4" xfId="4718"/>
    <cellStyle name="Normal 5 49 3 5" xfId="4719"/>
    <cellStyle name="Normal 5 49 4" xfId="4720"/>
    <cellStyle name="Normal 5 49 4 2" xfId="4721"/>
    <cellStyle name="Normal 5 49 4 3" xfId="4722"/>
    <cellStyle name="Normal 5 49 4 4" xfId="4723"/>
    <cellStyle name="Normal 5 49 4 5" xfId="4724"/>
    <cellStyle name="Normal 5 49 5" xfId="4725"/>
    <cellStyle name="Normal 5 49 6" xfId="4726"/>
    <cellStyle name="Normal 5 49 7" xfId="4727"/>
    <cellStyle name="Normal 5 49 8" xfId="4728"/>
    <cellStyle name="Normal 5 5" xfId="4729"/>
    <cellStyle name="Normal 5 50" xfId="4730"/>
    <cellStyle name="Normal 5 50 2" xfId="4731"/>
    <cellStyle name="Normal 5 50 2 2" xfId="4732"/>
    <cellStyle name="Normal 5 50 2 3" xfId="4733"/>
    <cellStyle name="Normal 5 50 2 4" xfId="4734"/>
    <cellStyle name="Normal 5 50 2 5" xfId="4735"/>
    <cellStyle name="Normal 5 50 3" xfId="4736"/>
    <cellStyle name="Normal 5 50 3 2" xfId="4737"/>
    <cellStyle name="Normal 5 50 3 3" xfId="4738"/>
    <cellStyle name="Normal 5 50 3 4" xfId="4739"/>
    <cellStyle name="Normal 5 50 3 5" xfId="4740"/>
    <cellStyle name="Normal 5 50 4" xfId="4741"/>
    <cellStyle name="Normal 5 50 4 2" xfId="4742"/>
    <cellStyle name="Normal 5 50 4 3" xfId="4743"/>
    <cellStyle name="Normal 5 50 4 4" xfId="4744"/>
    <cellStyle name="Normal 5 50 4 5" xfId="4745"/>
    <cellStyle name="Normal 5 50 5" xfId="4746"/>
    <cellStyle name="Normal 5 50 6" xfId="4747"/>
    <cellStyle name="Normal 5 50 7" xfId="4748"/>
    <cellStyle name="Normal 5 50 8" xfId="4749"/>
    <cellStyle name="Normal 5 51" xfId="4750"/>
    <cellStyle name="Normal 5 51 2" xfId="4751"/>
    <cellStyle name="Normal 5 51 2 2" xfId="4752"/>
    <cellStyle name="Normal 5 51 2 3" xfId="4753"/>
    <cellStyle name="Normal 5 51 2 4" xfId="4754"/>
    <cellStyle name="Normal 5 51 2 5" xfId="4755"/>
    <cellStyle name="Normal 5 51 3" xfId="4756"/>
    <cellStyle name="Normal 5 51 3 2" xfId="4757"/>
    <cellStyle name="Normal 5 51 3 3" xfId="4758"/>
    <cellStyle name="Normal 5 51 3 4" xfId="4759"/>
    <cellStyle name="Normal 5 51 3 5" xfId="4760"/>
    <cellStyle name="Normal 5 51 4" xfId="4761"/>
    <cellStyle name="Normal 5 51 4 2" xfId="4762"/>
    <cellStyle name="Normal 5 51 4 3" xfId="4763"/>
    <cellStyle name="Normal 5 51 4 4" xfId="4764"/>
    <cellStyle name="Normal 5 51 4 5" xfId="4765"/>
    <cellStyle name="Normal 5 51 5" xfId="4766"/>
    <cellStyle name="Normal 5 51 6" xfId="4767"/>
    <cellStyle name="Normal 5 51 7" xfId="4768"/>
    <cellStyle name="Normal 5 51 8" xfId="4769"/>
    <cellStyle name="Normal 5 52" xfId="4770"/>
    <cellStyle name="Normal 5 52 2" xfId="4771"/>
    <cellStyle name="Normal 5 52 2 2" xfId="4772"/>
    <cellStyle name="Normal 5 52 2 3" xfId="4773"/>
    <cellStyle name="Normal 5 52 2 4" xfId="4774"/>
    <cellStyle name="Normal 5 52 2 5" xfId="4775"/>
    <cellStyle name="Normal 5 52 3" xfId="4776"/>
    <cellStyle name="Normal 5 52 3 2" xfId="4777"/>
    <cellStyle name="Normal 5 52 3 3" xfId="4778"/>
    <cellStyle name="Normal 5 52 3 4" xfId="4779"/>
    <cellStyle name="Normal 5 52 3 5" xfId="4780"/>
    <cellStyle name="Normal 5 52 4" xfId="4781"/>
    <cellStyle name="Normal 5 52 4 2" xfId="4782"/>
    <cellStyle name="Normal 5 52 4 3" xfId="4783"/>
    <cellStyle name="Normal 5 52 4 4" xfId="4784"/>
    <cellStyle name="Normal 5 52 4 5" xfId="4785"/>
    <cellStyle name="Normal 5 52 5" xfId="4786"/>
    <cellStyle name="Normal 5 52 6" xfId="4787"/>
    <cellStyle name="Normal 5 52 7" xfId="4788"/>
    <cellStyle name="Normal 5 52 8" xfId="4789"/>
    <cellStyle name="Normal 5 53" xfId="4790"/>
    <cellStyle name="Normal 5 53 2" xfId="4791"/>
    <cellStyle name="Normal 5 53 2 2" xfId="4792"/>
    <cellStyle name="Normal 5 53 2 3" xfId="4793"/>
    <cellStyle name="Normal 5 53 2 4" xfId="4794"/>
    <cellStyle name="Normal 5 53 2 5" xfId="4795"/>
    <cellStyle name="Normal 5 53 3" xfId="4796"/>
    <cellStyle name="Normal 5 53 3 2" xfId="4797"/>
    <cellStyle name="Normal 5 53 3 3" xfId="4798"/>
    <cellStyle name="Normal 5 53 3 4" xfId="4799"/>
    <cellStyle name="Normal 5 53 3 5" xfId="4800"/>
    <cellStyle name="Normal 5 53 4" xfId="4801"/>
    <cellStyle name="Normal 5 53 4 2" xfId="4802"/>
    <cellStyle name="Normal 5 53 4 3" xfId="4803"/>
    <cellStyle name="Normal 5 53 4 4" xfId="4804"/>
    <cellStyle name="Normal 5 53 4 5" xfId="4805"/>
    <cellStyle name="Normal 5 53 5" xfId="4806"/>
    <cellStyle name="Normal 5 53 6" xfId="4807"/>
    <cellStyle name="Normal 5 53 7" xfId="4808"/>
    <cellStyle name="Normal 5 53 8" xfId="4809"/>
    <cellStyle name="Normal 5 54" xfId="4810"/>
    <cellStyle name="Normal 5 55" xfId="4811"/>
    <cellStyle name="Normal 5 56" xfId="4812"/>
    <cellStyle name="Normal 5 57" xfId="4813"/>
    <cellStyle name="Normal 5 58" xfId="4814"/>
    <cellStyle name="Normal 5 59" xfId="4815"/>
    <cellStyle name="Normal 5 6" xfId="4816"/>
    <cellStyle name="Normal 5 7" xfId="4817"/>
    <cellStyle name="Normal 5 8" xfId="4818"/>
    <cellStyle name="Normal 5 9" xfId="4819"/>
    <cellStyle name="Normal 50" xfId="4820"/>
    <cellStyle name="Normal 50 10" xfId="4821"/>
    <cellStyle name="Normal 50 11" xfId="4822"/>
    <cellStyle name="Normal 50 12" xfId="4823"/>
    <cellStyle name="Normal 50 13" xfId="4824"/>
    <cellStyle name="Normal 50 14" xfId="4825"/>
    <cellStyle name="Normal 50 15" xfId="4826"/>
    <cellStyle name="Normal 50 16" xfId="4827"/>
    <cellStyle name="Normal 50 17" xfId="4828"/>
    <cellStyle name="Normal 50 18" xfId="4829"/>
    <cellStyle name="Normal 50 19" xfId="4830"/>
    <cellStyle name="Normal 50 2" xfId="4831"/>
    <cellStyle name="Normal 50 20" xfId="4832"/>
    <cellStyle name="Normal 50 3" xfId="4833"/>
    <cellStyle name="Normal 50 4" xfId="4834"/>
    <cellStyle name="Normal 50 5" xfId="4835"/>
    <cellStyle name="Normal 50 6" xfId="4836"/>
    <cellStyle name="Normal 50 7" xfId="4837"/>
    <cellStyle name="Normal 50 8" xfId="4838"/>
    <cellStyle name="Normal 50 9" xfId="4839"/>
    <cellStyle name="Normal 51" xfId="4840"/>
    <cellStyle name="Normal 51 10" xfId="4841"/>
    <cellStyle name="Normal 51 11" xfId="4842"/>
    <cellStyle name="Normal 51 12" xfId="4843"/>
    <cellStyle name="Normal 51 13" xfId="4844"/>
    <cellStyle name="Normal 51 14" xfId="4845"/>
    <cellStyle name="Normal 51 15" xfId="4846"/>
    <cellStyle name="Normal 51 16" xfId="4847"/>
    <cellStyle name="Normal 51 17" xfId="4848"/>
    <cellStyle name="Normal 51 18" xfId="4849"/>
    <cellStyle name="Normal 51 19" xfId="4850"/>
    <cellStyle name="Normal 51 2" xfId="4851"/>
    <cellStyle name="Normal 51 20" xfId="4852"/>
    <cellStyle name="Normal 51 3" xfId="4853"/>
    <cellStyle name="Normal 51 4" xfId="4854"/>
    <cellStyle name="Normal 51 5" xfId="4855"/>
    <cellStyle name="Normal 51 6" xfId="4856"/>
    <cellStyle name="Normal 51 7" xfId="4857"/>
    <cellStyle name="Normal 51 8" xfId="4858"/>
    <cellStyle name="Normal 51 9" xfId="4859"/>
    <cellStyle name="Normal 52" xfId="4860"/>
    <cellStyle name="Normal 52 10" xfId="4861"/>
    <cellStyle name="Normal 52 11" xfId="4862"/>
    <cellStyle name="Normal 52 12" xfId="4863"/>
    <cellStyle name="Normal 52 13" xfId="4864"/>
    <cellStyle name="Normal 52 14" xfId="4865"/>
    <cellStyle name="Normal 52 15" xfId="4866"/>
    <cellStyle name="Normal 52 16" xfId="4867"/>
    <cellStyle name="Normal 52 17" xfId="4868"/>
    <cellStyle name="Normal 52 18" xfId="4869"/>
    <cellStyle name="Normal 52 19" xfId="4870"/>
    <cellStyle name="Normal 52 2" xfId="4871"/>
    <cellStyle name="Normal 52 20" xfId="4872"/>
    <cellStyle name="Normal 52 3" xfId="4873"/>
    <cellStyle name="Normal 52 4" xfId="4874"/>
    <cellStyle name="Normal 52 5" xfId="4875"/>
    <cellStyle name="Normal 52 6" xfId="4876"/>
    <cellStyle name="Normal 52 7" xfId="4877"/>
    <cellStyle name="Normal 52 8" xfId="4878"/>
    <cellStyle name="Normal 52 9" xfId="4879"/>
    <cellStyle name="Normal 53" xfId="4880"/>
    <cellStyle name="Normal 53 10" xfId="4881"/>
    <cellStyle name="Normal 53 11" xfId="4882"/>
    <cellStyle name="Normal 53 12" xfId="4883"/>
    <cellStyle name="Normal 53 13" xfId="4884"/>
    <cellStyle name="Normal 53 14" xfId="4885"/>
    <cellStyle name="Normal 53 15" xfId="4886"/>
    <cellStyle name="Normal 53 16" xfId="4887"/>
    <cellStyle name="Normal 53 17" xfId="4888"/>
    <cellStyle name="Normal 53 18" xfId="4889"/>
    <cellStyle name="Normal 53 19" xfId="4890"/>
    <cellStyle name="Normal 53 2" xfId="4891"/>
    <cellStyle name="Normal 53 20" xfId="4892"/>
    <cellStyle name="Normal 53 3" xfId="4893"/>
    <cellStyle name="Normal 53 4" xfId="4894"/>
    <cellStyle name="Normal 53 5" xfId="4895"/>
    <cellStyle name="Normal 53 6" xfId="4896"/>
    <cellStyle name="Normal 53 7" xfId="4897"/>
    <cellStyle name="Normal 53 8" xfId="4898"/>
    <cellStyle name="Normal 53 9" xfId="4899"/>
    <cellStyle name="Normal 54" xfId="4900"/>
    <cellStyle name="Normal 54 10" xfId="4901"/>
    <cellStyle name="Normal 54 11" xfId="4902"/>
    <cellStyle name="Normal 54 12" xfId="4903"/>
    <cellStyle name="Normal 54 13" xfId="4904"/>
    <cellStyle name="Normal 54 14" xfId="4905"/>
    <cellStyle name="Normal 54 15" xfId="4906"/>
    <cellStyle name="Normal 54 16" xfId="4907"/>
    <cellStyle name="Normal 54 17" xfId="4908"/>
    <cellStyle name="Normal 54 18" xfId="4909"/>
    <cellStyle name="Normal 54 19" xfId="4910"/>
    <cellStyle name="Normal 54 2" xfId="4911"/>
    <cellStyle name="Normal 54 20" xfId="4912"/>
    <cellStyle name="Normal 54 3" xfId="4913"/>
    <cellStyle name="Normal 54 4" xfId="4914"/>
    <cellStyle name="Normal 54 5" xfId="4915"/>
    <cellStyle name="Normal 54 6" xfId="4916"/>
    <cellStyle name="Normal 54 7" xfId="4917"/>
    <cellStyle name="Normal 54 8" xfId="4918"/>
    <cellStyle name="Normal 54 9" xfId="4919"/>
    <cellStyle name="Normal 55" xfId="4920"/>
    <cellStyle name="Normal 55 10" xfId="4921"/>
    <cellStyle name="Normal 55 11" xfId="4922"/>
    <cellStyle name="Normal 55 12" xfId="4923"/>
    <cellStyle name="Normal 55 13" xfId="4924"/>
    <cellStyle name="Normal 55 14" xfId="4925"/>
    <cellStyle name="Normal 55 15" xfId="4926"/>
    <cellStyle name="Normal 55 16" xfId="4927"/>
    <cellStyle name="Normal 55 17" xfId="4928"/>
    <cellStyle name="Normal 55 18" xfId="4929"/>
    <cellStyle name="Normal 55 19" xfId="4930"/>
    <cellStyle name="Normal 55 2" xfId="4931"/>
    <cellStyle name="Normal 55 20" xfId="4932"/>
    <cellStyle name="Normal 55 3" xfId="4933"/>
    <cellStyle name="Normal 55 4" xfId="4934"/>
    <cellStyle name="Normal 55 5" xfId="4935"/>
    <cellStyle name="Normal 55 6" xfId="4936"/>
    <cellStyle name="Normal 55 7" xfId="4937"/>
    <cellStyle name="Normal 55 8" xfId="4938"/>
    <cellStyle name="Normal 55 9" xfId="4939"/>
    <cellStyle name="Normal 56" xfId="4940"/>
    <cellStyle name="Normal 56 10" xfId="4941"/>
    <cellStyle name="Normal 56 11" xfId="4942"/>
    <cellStyle name="Normal 56 12" xfId="4943"/>
    <cellStyle name="Normal 56 13" xfId="4944"/>
    <cellStyle name="Normal 56 14" xfId="4945"/>
    <cellStyle name="Normal 56 15" xfId="4946"/>
    <cellStyle name="Normal 56 16" xfId="4947"/>
    <cellStyle name="Normal 56 17" xfId="4948"/>
    <cellStyle name="Normal 56 18" xfId="4949"/>
    <cellStyle name="Normal 56 19" xfId="4950"/>
    <cellStyle name="Normal 56 2" xfId="4951"/>
    <cellStyle name="Normal 56 20" xfId="4952"/>
    <cellStyle name="Normal 56 3" xfId="4953"/>
    <cellStyle name="Normal 56 4" xfId="4954"/>
    <cellStyle name="Normal 56 5" xfId="4955"/>
    <cellStyle name="Normal 56 6" xfId="4956"/>
    <cellStyle name="Normal 56 7" xfId="4957"/>
    <cellStyle name="Normal 56 8" xfId="4958"/>
    <cellStyle name="Normal 56 9" xfId="4959"/>
    <cellStyle name="Normal 57" xfId="4960"/>
    <cellStyle name="Normal 57 10" xfId="4961"/>
    <cellStyle name="Normal 57 11" xfId="4962"/>
    <cellStyle name="Normal 57 12" xfId="4963"/>
    <cellStyle name="Normal 57 13" xfId="4964"/>
    <cellStyle name="Normal 57 14" xfId="4965"/>
    <cellStyle name="Normal 57 15" xfId="4966"/>
    <cellStyle name="Normal 57 16" xfId="4967"/>
    <cellStyle name="Normal 57 17" xfId="4968"/>
    <cellStyle name="Normal 57 18" xfId="4969"/>
    <cellStyle name="Normal 57 19" xfId="4970"/>
    <cellStyle name="Normal 57 2" xfId="4971"/>
    <cellStyle name="Normal 57 20" xfId="4972"/>
    <cellStyle name="Normal 57 3" xfId="4973"/>
    <cellStyle name="Normal 57 4" xfId="4974"/>
    <cellStyle name="Normal 57 5" xfId="4975"/>
    <cellStyle name="Normal 57 6" xfId="4976"/>
    <cellStyle name="Normal 57 7" xfId="4977"/>
    <cellStyle name="Normal 57 8" xfId="4978"/>
    <cellStyle name="Normal 57 9" xfId="4979"/>
    <cellStyle name="Normal 58" xfId="4980"/>
    <cellStyle name="Normal 58 10" xfId="4981"/>
    <cellStyle name="Normal 58 11" xfId="4982"/>
    <cellStyle name="Normal 58 12" xfId="4983"/>
    <cellStyle name="Normal 58 13" xfId="4984"/>
    <cellStyle name="Normal 58 14" xfId="4985"/>
    <cellStyle name="Normal 58 15" xfId="4986"/>
    <cellStyle name="Normal 58 16" xfId="4987"/>
    <cellStyle name="Normal 58 17" xfId="4988"/>
    <cellStyle name="Normal 58 18" xfId="4989"/>
    <cellStyle name="Normal 58 19" xfId="4990"/>
    <cellStyle name="Normal 58 2" xfId="4991"/>
    <cellStyle name="Normal 58 20" xfId="4992"/>
    <cellStyle name="Normal 58 3" xfId="4993"/>
    <cellStyle name="Normal 58 4" xfId="4994"/>
    <cellStyle name="Normal 58 5" xfId="4995"/>
    <cellStyle name="Normal 58 6" xfId="4996"/>
    <cellStyle name="Normal 58 7" xfId="4997"/>
    <cellStyle name="Normal 58 8" xfId="4998"/>
    <cellStyle name="Normal 58 9" xfId="4999"/>
    <cellStyle name="Normal 59" xfId="5000"/>
    <cellStyle name="Normal 59 10" xfId="5001"/>
    <cellStyle name="Normal 59 11" xfId="5002"/>
    <cellStyle name="Normal 59 12" xfId="5003"/>
    <cellStyle name="Normal 59 13" xfId="5004"/>
    <cellStyle name="Normal 59 14" xfId="5005"/>
    <cellStyle name="Normal 59 15" xfId="5006"/>
    <cellStyle name="Normal 59 16" xfId="5007"/>
    <cellStyle name="Normal 59 17" xfId="5008"/>
    <cellStyle name="Normal 59 18" xfId="5009"/>
    <cellStyle name="Normal 59 19" xfId="5010"/>
    <cellStyle name="Normal 59 2" xfId="5011"/>
    <cellStyle name="Normal 59 20" xfId="5012"/>
    <cellStyle name="Normal 59 3" xfId="5013"/>
    <cellStyle name="Normal 59 4" xfId="5014"/>
    <cellStyle name="Normal 59 5" xfId="5015"/>
    <cellStyle name="Normal 59 6" xfId="5016"/>
    <cellStyle name="Normal 59 7" xfId="5017"/>
    <cellStyle name="Normal 59 8" xfId="5018"/>
    <cellStyle name="Normal 59 9" xfId="5019"/>
    <cellStyle name="Normal 6" xfId="12"/>
    <cellStyle name="Normal 6 10" xfId="5020"/>
    <cellStyle name="Normal 6 11" xfId="5021"/>
    <cellStyle name="Normal 6 12" xfId="5022"/>
    <cellStyle name="Normal 6 13" xfId="5023"/>
    <cellStyle name="Normal 6 14" xfId="5024"/>
    <cellStyle name="Normal 6 15" xfId="5025"/>
    <cellStyle name="Normal 6 16" xfId="5026"/>
    <cellStyle name="Normal 6 17" xfId="5027"/>
    <cellStyle name="Normal 6 18" xfId="5028"/>
    <cellStyle name="Normal 6 19" xfId="5029"/>
    <cellStyle name="Normal 6 2" xfId="5030"/>
    <cellStyle name="Normal 6 2 2" xfId="5031"/>
    <cellStyle name="Normal 6 2 2 2" xfId="5032"/>
    <cellStyle name="Normal 6 2 2 3" xfId="5033"/>
    <cellStyle name="Normal 6 2 2 4" xfId="5034"/>
    <cellStyle name="Normal 6 2 2 5" xfId="5035"/>
    <cellStyle name="Normal 6 2 3" xfId="5036"/>
    <cellStyle name="Normal 6 2 4" xfId="5037"/>
    <cellStyle name="Normal 6 2 5" xfId="5038"/>
    <cellStyle name="Normal 6 20" xfId="5039"/>
    <cellStyle name="Normal 6 21" xfId="5040"/>
    <cellStyle name="Normal 6 22" xfId="5041"/>
    <cellStyle name="Normal 6 23" xfId="5042"/>
    <cellStyle name="Normal 6 24" xfId="5043"/>
    <cellStyle name="Normal 6 25" xfId="5044"/>
    <cellStyle name="Normal 6 26" xfId="5045"/>
    <cellStyle name="Normal 6 27" xfId="5046"/>
    <cellStyle name="Normal 6 28" xfId="5047"/>
    <cellStyle name="Normal 6 29" xfId="5048"/>
    <cellStyle name="Normal 6 3" xfId="5049"/>
    <cellStyle name="Normal 6 30" xfId="5050"/>
    <cellStyle name="Normal 6 31" xfId="5051"/>
    <cellStyle name="Normal 6 32" xfId="5052"/>
    <cellStyle name="Normal 6 33" xfId="5053"/>
    <cellStyle name="Normal 6 34" xfId="5054"/>
    <cellStyle name="Normal 6 35" xfId="5055"/>
    <cellStyle name="Normal 6 36" xfId="5056"/>
    <cellStyle name="Normal 6 37" xfId="5057"/>
    <cellStyle name="Normal 6 38" xfId="5058"/>
    <cellStyle name="Normal 6 39" xfId="5059"/>
    <cellStyle name="Normal 6 4" xfId="5060"/>
    <cellStyle name="Normal 6 40" xfId="5061"/>
    <cellStyle name="Normal 6 41" xfId="5062"/>
    <cellStyle name="Normal 6 42" xfId="5063"/>
    <cellStyle name="Normal 6 43" xfId="5064"/>
    <cellStyle name="Normal 6 44" xfId="5065"/>
    <cellStyle name="Normal 6 5" xfId="5066"/>
    <cellStyle name="Normal 6 6" xfId="5067"/>
    <cellStyle name="Normal 6 7" xfId="5068"/>
    <cellStyle name="Normal 6 8" xfId="5069"/>
    <cellStyle name="Normal 6 9" xfId="5070"/>
    <cellStyle name="Normal 60" xfId="5071"/>
    <cellStyle name="Normal 60 10" xfId="5072"/>
    <cellStyle name="Normal 60 11" xfId="5073"/>
    <cellStyle name="Normal 60 12" xfId="5074"/>
    <cellStyle name="Normal 60 13" xfId="5075"/>
    <cellStyle name="Normal 60 14" xfId="5076"/>
    <cellStyle name="Normal 60 15" xfId="5077"/>
    <cellStyle name="Normal 60 16" xfId="5078"/>
    <cellStyle name="Normal 60 17" xfId="5079"/>
    <cellStyle name="Normal 60 18" xfId="5080"/>
    <cellStyle name="Normal 60 19" xfId="5081"/>
    <cellStyle name="Normal 60 2" xfId="5082"/>
    <cellStyle name="Normal 60 20" xfId="5083"/>
    <cellStyle name="Normal 60 3" xfId="5084"/>
    <cellStyle name="Normal 60 4" xfId="5085"/>
    <cellStyle name="Normal 60 5" xfId="5086"/>
    <cellStyle name="Normal 60 6" xfId="5087"/>
    <cellStyle name="Normal 60 7" xfId="5088"/>
    <cellStyle name="Normal 60 8" xfId="5089"/>
    <cellStyle name="Normal 60 9" xfId="5090"/>
    <cellStyle name="Normal 61" xfId="5091"/>
    <cellStyle name="Normal 61 10" xfId="5092"/>
    <cellStyle name="Normal 61 11" xfId="5093"/>
    <cellStyle name="Normal 61 12" xfId="5094"/>
    <cellStyle name="Normal 61 13" xfId="5095"/>
    <cellStyle name="Normal 61 14" xfId="5096"/>
    <cellStyle name="Normal 61 15" xfId="5097"/>
    <cellStyle name="Normal 61 16" xfId="5098"/>
    <cellStyle name="Normal 61 17" xfId="5099"/>
    <cellStyle name="Normal 61 18" xfId="5100"/>
    <cellStyle name="Normal 61 19" xfId="5101"/>
    <cellStyle name="Normal 61 2" xfId="5102"/>
    <cellStyle name="Normal 61 20" xfId="5103"/>
    <cellStyle name="Normal 61 3" xfId="5104"/>
    <cellStyle name="Normal 61 4" xfId="5105"/>
    <cellStyle name="Normal 61 5" xfId="5106"/>
    <cellStyle name="Normal 61 6" xfId="5107"/>
    <cellStyle name="Normal 61 7" xfId="5108"/>
    <cellStyle name="Normal 61 8" xfId="5109"/>
    <cellStyle name="Normal 61 9" xfId="5110"/>
    <cellStyle name="Normal 62" xfId="5111"/>
    <cellStyle name="Normal 62 10" xfId="5112"/>
    <cellStyle name="Normal 62 11" xfId="5113"/>
    <cellStyle name="Normal 62 12" xfId="5114"/>
    <cellStyle name="Normal 62 13" xfId="5115"/>
    <cellStyle name="Normal 62 14" xfId="5116"/>
    <cellStyle name="Normal 62 15" xfId="5117"/>
    <cellStyle name="Normal 62 16" xfId="5118"/>
    <cellStyle name="Normal 62 17" xfId="5119"/>
    <cellStyle name="Normal 62 18" xfId="5120"/>
    <cellStyle name="Normal 62 19" xfId="5121"/>
    <cellStyle name="Normal 62 2" xfId="5122"/>
    <cellStyle name="Normal 62 20" xfId="5123"/>
    <cellStyle name="Normal 62 3" xfId="5124"/>
    <cellStyle name="Normal 62 4" xfId="5125"/>
    <cellStyle name="Normal 62 5" xfId="5126"/>
    <cellStyle name="Normal 62 6" xfId="5127"/>
    <cellStyle name="Normal 62 7" xfId="5128"/>
    <cellStyle name="Normal 62 8" xfId="5129"/>
    <cellStyle name="Normal 62 9" xfId="5130"/>
    <cellStyle name="Normal 63" xfId="5131"/>
    <cellStyle name="Normal 63 10" xfId="5132"/>
    <cellStyle name="Normal 63 11" xfId="5133"/>
    <cellStyle name="Normal 63 12" xfId="5134"/>
    <cellStyle name="Normal 63 13" xfId="5135"/>
    <cellStyle name="Normal 63 14" xfId="5136"/>
    <cellStyle name="Normal 63 15" xfId="5137"/>
    <cellStyle name="Normal 63 16" xfId="5138"/>
    <cellStyle name="Normal 63 17" xfId="5139"/>
    <cellStyle name="Normal 63 18" xfId="5140"/>
    <cellStyle name="Normal 63 19" xfId="5141"/>
    <cellStyle name="Normal 63 2" xfId="5142"/>
    <cellStyle name="Normal 63 20" xfId="5143"/>
    <cellStyle name="Normal 63 3" xfId="5144"/>
    <cellStyle name="Normal 63 4" xfId="5145"/>
    <cellStyle name="Normal 63 5" xfId="5146"/>
    <cellStyle name="Normal 63 6" xfId="5147"/>
    <cellStyle name="Normal 63 7" xfId="5148"/>
    <cellStyle name="Normal 63 8" xfId="5149"/>
    <cellStyle name="Normal 63 9" xfId="5150"/>
    <cellStyle name="Normal 64" xfId="5151"/>
    <cellStyle name="Normal 64 10" xfId="5152"/>
    <cellStyle name="Normal 64 11" xfId="5153"/>
    <cellStyle name="Normal 64 12" xfId="5154"/>
    <cellStyle name="Normal 64 13" xfId="5155"/>
    <cellStyle name="Normal 64 14" xfId="5156"/>
    <cellStyle name="Normal 64 15" xfId="5157"/>
    <cellStyle name="Normal 64 16" xfId="5158"/>
    <cellStyle name="Normal 64 17" xfId="5159"/>
    <cellStyle name="Normal 64 18" xfId="5160"/>
    <cellStyle name="Normal 64 19" xfId="5161"/>
    <cellStyle name="Normal 64 2" xfId="5162"/>
    <cellStyle name="Normal 64 20" xfId="5163"/>
    <cellStyle name="Normal 64 3" xfId="5164"/>
    <cellStyle name="Normal 64 4" xfId="5165"/>
    <cellStyle name="Normal 64 5" xfId="5166"/>
    <cellStyle name="Normal 64 6" xfId="5167"/>
    <cellStyle name="Normal 64 7" xfId="5168"/>
    <cellStyle name="Normal 64 8" xfId="5169"/>
    <cellStyle name="Normal 64 9" xfId="5170"/>
    <cellStyle name="Normal 65" xfId="5171"/>
    <cellStyle name="Normal 66" xfId="5172"/>
    <cellStyle name="Normal 67" xfId="5173"/>
    <cellStyle name="Normal 68" xfId="5174"/>
    <cellStyle name="Normal 68 10" xfId="5175"/>
    <cellStyle name="Normal 68 10 2" xfId="5176"/>
    <cellStyle name="Normal 68 10 2 2" xfId="5177"/>
    <cellStyle name="Normal 68 10 2 3" xfId="5178"/>
    <cellStyle name="Normal 68 10 2 4" xfId="5179"/>
    <cellStyle name="Normal 68 10 2 5" xfId="5180"/>
    <cellStyle name="Normal 68 10 3" xfId="5181"/>
    <cellStyle name="Normal 68 10 3 2" xfId="5182"/>
    <cellStyle name="Normal 68 10 3 3" xfId="5183"/>
    <cellStyle name="Normal 68 10 3 4" xfId="5184"/>
    <cellStyle name="Normal 68 10 3 5" xfId="5185"/>
    <cellStyle name="Normal 68 10 4" xfId="5186"/>
    <cellStyle name="Normal 68 10 4 2" xfId="5187"/>
    <cellStyle name="Normal 68 10 4 3" xfId="5188"/>
    <cellStyle name="Normal 68 10 4 4" xfId="5189"/>
    <cellStyle name="Normal 68 10 4 5" xfId="5190"/>
    <cellStyle name="Normal 68 10 5" xfId="5191"/>
    <cellStyle name="Normal 68 10 6" xfId="5192"/>
    <cellStyle name="Normal 68 10 7" xfId="5193"/>
    <cellStyle name="Normal 68 10 8" xfId="5194"/>
    <cellStyle name="Normal 68 11" xfId="5195"/>
    <cellStyle name="Normal 68 11 2" xfId="5196"/>
    <cellStyle name="Normal 68 11 2 2" xfId="5197"/>
    <cellStyle name="Normal 68 11 2 3" xfId="5198"/>
    <cellStyle name="Normal 68 11 2 4" xfId="5199"/>
    <cellStyle name="Normal 68 11 2 5" xfId="5200"/>
    <cellStyle name="Normal 68 11 3" xfId="5201"/>
    <cellStyle name="Normal 68 11 3 2" xfId="5202"/>
    <cellStyle name="Normal 68 11 3 3" xfId="5203"/>
    <cellStyle name="Normal 68 11 3 4" xfId="5204"/>
    <cellStyle name="Normal 68 11 3 5" xfId="5205"/>
    <cellStyle name="Normal 68 11 4" xfId="5206"/>
    <cellStyle name="Normal 68 11 4 2" xfId="5207"/>
    <cellStyle name="Normal 68 11 4 3" xfId="5208"/>
    <cellStyle name="Normal 68 11 4 4" xfId="5209"/>
    <cellStyle name="Normal 68 11 4 5" xfId="5210"/>
    <cellStyle name="Normal 68 11 5" xfId="5211"/>
    <cellStyle name="Normal 68 11 6" xfId="5212"/>
    <cellStyle name="Normal 68 11 7" xfId="5213"/>
    <cellStyle name="Normal 68 11 8" xfId="5214"/>
    <cellStyle name="Normal 68 12" xfId="5215"/>
    <cellStyle name="Normal 68 12 2" xfId="5216"/>
    <cellStyle name="Normal 68 12 3" xfId="5217"/>
    <cellStyle name="Normal 68 12 4" xfId="5218"/>
    <cellStyle name="Normal 68 12 5" xfId="5219"/>
    <cellStyle name="Normal 68 13" xfId="5220"/>
    <cellStyle name="Normal 68 13 2" xfId="5221"/>
    <cellStyle name="Normal 68 13 3" xfId="5222"/>
    <cellStyle name="Normal 68 13 4" xfId="5223"/>
    <cellStyle name="Normal 68 13 5" xfId="5224"/>
    <cellStyle name="Normal 68 14" xfId="5225"/>
    <cellStyle name="Normal 68 14 2" xfId="5226"/>
    <cellStyle name="Normal 68 14 3" xfId="5227"/>
    <cellStyle name="Normal 68 14 4" xfId="5228"/>
    <cellStyle name="Normal 68 14 5" xfId="5229"/>
    <cellStyle name="Normal 68 15" xfId="5230"/>
    <cellStyle name="Normal 68 16" xfId="5231"/>
    <cellStyle name="Normal 68 17" xfId="5232"/>
    <cellStyle name="Normal 68 18" xfId="5233"/>
    <cellStyle name="Normal 68 2" xfId="5234"/>
    <cellStyle name="Normal 68 2 2" xfId="5235"/>
    <cellStyle name="Normal 68 2 2 2" xfId="5236"/>
    <cellStyle name="Normal 68 2 2 3" xfId="5237"/>
    <cellStyle name="Normal 68 2 2 4" xfId="5238"/>
    <cellStyle name="Normal 68 2 2 5" xfId="5239"/>
    <cellStyle name="Normal 68 2 3" xfId="5240"/>
    <cellStyle name="Normal 68 2 3 2" xfId="5241"/>
    <cellStyle name="Normal 68 2 3 3" xfId="5242"/>
    <cellStyle name="Normal 68 2 3 4" xfId="5243"/>
    <cellStyle name="Normal 68 2 3 5" xfId="5244"/>
    <cellStyle name="Normal 68 2 4" xfId="5245"/>
    <cellStyle name="Normal 68 2 4 2" xfId="5246"/>
    <cellStyle name="Normal 68 2 4 3" xfId="5247"/>
    <cellStyle name="Normal 68 2 4 4" xfId="5248"/>
    <cellStyle name="Normal 68 2 4 5" xfId="5249"/>
    <cellStyle name="Normal 68 2 5" xfId="5250"/>
    <cellStyle name="Normal 68 2 6" xfId="5251"/>
    <cellStyle name="Normal 68 2 7" xfId="5252"/>
    <cellStyle name="Normal 68 2 8" xfId="5253"/>
    <cellStyle name="Normal 68 3" xfId="5254"/>
    <cellStyle name="Normal 68 3 2" xfId="5255"/>
    <cellStyle name="Normal 68 3 2 2" xfId="5256"/>
    <cellStyle name="Normal 68 3 2 3" xfId="5257"/>
    <cellStyle name="Normal 68 3 2 4" xfId="5258"/>
    <cellStyle name="Normal 68 3 2 5" xfId="5259"/>
    <cellStyle name="Normal 68 3 3" xfId="5260"/>
    <cellStyle name="Normal 68 3 3 2" xfId="5261"/>
    <cellStyle name="Normal 68 3 3 3" xfId="5262"/>
    <cellStyle name="Normal 68 3 3 4" xfId="5263"/>
    <cellStyle name="Normal 68 3 3 5" xfId="5264"/>
    <cellStyle name="Normal 68 3 4" xfId="5265"/>
    <cellStyle name="Normal 68 3 4 2" xfId="5266"/>
    <cellStyle name="Normal 68 3 4 3" xfId="5267"/>
    <cellStyle name="Normal 68 3 4 4" xfId="5268"/>
    <cellStyle name="Normal 68 3 4 5" xfId="5269"/>
    <cellStyle name="Normal 68 3 5" xfId="5270"/>
    <cellStyle name="Normal 68 3 6" xfId="5271"/>
    <cellStyle name="Normal 68 3 7" xfId="5272"/>
    <cellStyle name="Normal 68 3 8" xfId="5273"/>
    <cellStyle name="Normal 68 4" xfId="5274"/>
    <cellStyle name="Normal 68 4 2" xfId="5275"/>
    <cellStyle name="Normal 68 4 2 2" xfId="5276"/>
    <cellStyle name="Normal 68 4 2 3" xfId="5277"/>
    <cellStyle name="Normal 68 4 2 4" xfId="5278"/>
    <cellStyle name="Normal 68 4 2 5" xfId="5279"/>
    <cellStyle name="Normal 68 4 3" xfId="5280"/>
    <cellStyle name="Normal 68 4 3 2" xfId="5281"/>
    <cellStyle name="Normal 68 4 3 3" xfId="5282"/>
    <cellStyle name="Normal 68 4 3 4" xfId="5283"/>
    <cellStyle name="Normal 68 4 3 5" xfId="5284"/>
    <cellStyle name="Normal 68 4 4" xfId="5285"/>
    <cellStyle name="Normal 68 4 4 2" xfId="5286"/>
    <cellStyle name="Normal 68 4 4 3" xfId="5287"/>
    <cellStyle name="Normal 68 4 4 4" xfId="5288"/>
    <cellStyle name="Normal 68 4 4 5" xfId="5289"/>
    <cellStyle name="Normal 68 4 5" xfId="5290"/>
    <cellStyle name="Normal 68 4 6" xfId="5291"/>
    <cellStyle name="Normal 68 4 7" xfId="5292"/>
    <cellStyle name="Normal 68 4 8" xfId="5293"/>
    <cellStyle name="Normal 68 5" xfId="5294"/>
    <cellStyle name="Normal 68 5 2" xfId="5295"/>
    <cellStyle name="Normal 68 5 2 2" xfId="5296"/>
    <cellStyle name="Normal 68 5 2 3" xfId="5297"/>
    <cellStyle name="Normal 68 5 2 4" xfId="5298"/>
    <cellStyle name="Normal 68 5 2 5" xfId="5299"/>
    <cellStyle name="Normal 68 5 3" xfId="5300"/>
    <cellStyle name="Normal 68 5 3 2" xfId="5301"/>
    <cellStyle name="Normal 68 5 3 3" xfId="5302"/>
    <cellStyle name="Normal 68 5 3 4" xfId="5303"/>
    <cellStyle name="Normal 68 5 3 5" xfId="5304"/>
    <cellStyle name="Normal 68 5 4" xfId="5305"/>
    <cellStyle name="Normal 68 5 4 2" xfId="5306"/>
    <cellStyle name="Normal 68 5 4 3" xfId="5307"/>
    <cellStyle name="Normal 68 5 4 4" xfId="5308"/>
    <cellStyle name="Normal 68 5 4 5" xfId="5309"/>
    <cellStyle name="Normal 68 5 5" xfId="5310"/>
    <cellStyle name="Normal 68 5 6" xfId="5311"/>
    <cellStyle name="Normal 68 5 7" xfId="5312"/>
    <cellStyle name="Normal 68 5 8" xfId="5313"/>
    <cellStyle name="Normal 68 6" xfId="5314"/>
    <cellStyle name="Normal 68 6 2" xfId="5315"/>
    <cellStyle name="Normal 68 6 2 2" xfId="5316"/>
    <cellStyle name="Normal 68 6 2 3" xfId="5317"/>
    <cellStyle name="Normal 68 6 2 4" xfId="5318"/>
    <cellStyle name="Normal 68 6 2 5" xfId="5319"/>
    <cellStyle name="Normal 68 6 3" xfId="5320"/>
    <cellStyle name="Normal 68 6 3 2" xfId="5321"/>
    <cellStyle name="Normal 68 6 3 3" xfId="5322"/>
    <cellStyle name="Normal 68 6 3 4" xfId="5323"/>
    <cellStyle name="Normal 68 6 3 5" xfId="5324"/>
    <cellStyle name="Normal 68 6 4" xfId="5325"/>
    <cellStyle name="Normal 68 6 4 2" xfId="5326"/>
    <cellStyle name="Normal 68 6 4 3" xfId="5327"/>
    <cellStyle name="Normal 68 6 4 4" xfId="5328"/>
    <cellStyle name="Normal 68 6 4 5" xfId="5329"/>
    <cellStyle name="Normal 68 6 5" xfId="5330"/>
    <cellStyle name="Normal 68 6 6" xfId="5331"/>
    <cellStyle name="Normal 68 6 7" xfId="5332"/>
    <cellStyle name="Normal 68 6 8" xfId="5333"/>
    <cellStyle name="Normal 68 7" xfId="5334"/>
    <cellStyle name="Normal 68 7 2" xfId="5335"/>
    <cellStyle name="Normal 68 7 2 2" xfId="5336"/>
    <cellStyle name="Normal 68 7 2 3" xfId="5337"/>
    <cellStyle name="Normal 68 7 2 4" xfId="5338"/>
    <cellStyle name="Normal 68 7 2 5" xfId="5339"/>
    <cellStyle name="Normal 68 7 3" xfId="5340"/>
    <cellStyle name="Normal 68 7 3 2" xfId="5341"/>
    <cellStyle name="Normal 68 7 3 3" xfId="5342"/>
    <cellStyle name="Normal 68 7 3 4" xfId="5343"/>
    <cellStyle name="Normal 68 7 3 5" xfId="5344"/>
    <cellStyle name="Normal 68 7 4" xfId="5345"/>
    <cellStyle name="Normal 68 7 4 2" xfId="5346"/>
    <cellStyle name="Normal 68 7 4 3" xfId="5347"/>
    <cellStyle name="Normal 68 7 4 4" xfId="5348"/>
    <cellStyle name="Normal 68 7 4 5" xfId="5349"/>
    <cellStyle name="Normal 68 7 5" xfId="5350"/>
    <cellStyle name="Normal 68 7 6" xfId="5351"/>
    <cellStyle name="Normal 68 7 7" xfId="5352"/>
    <cellStyle name="Normal 68 7 8" xfId="5353"/>
    <cellStyle name="Normal 68 8" xfId="5354"/>
    <cellStyle name="Normal 68 8 2" xfId="5355"/>
    <cellStyle name="Normal 68 8 2 2" xfId="5356"/>
    <cellStyle name="Normal 68 8 2 3" xfId="5357"/>
    <cellStyle name="Normal 68 8 2 4" xfId="5358"/>
    <cellStyle name="Normal 68 8 2 5" xfId="5359"/>
    <cellStyle name="Normal 68 8 3" xfId="5360"/>
    <cellStyle name="Normal 68 8 3 2" xfId="5361"/>
    <cellStyle name="Normal 68 8 3 3" xfId="5362"/>
    <cellStyle name="Normal 68 8 3 4" xfId="5363"/>
    <cellStyle name="Normal 68 8 3 5" xfId="5364"/>
    <cellStyle name="Normal 68 8 4" xfId="5365"/>
    <cellStyle name="Normal 68 8 4 2" xfId="5366"/>
    <cellStyle name="Normal 68 8 4 3" xfId="5367"/>
    <cellStyle name="Normal 68 8 4 4" xfId="5368"/>
    <cellStyle name="Normal 68 8 4 5" xfId="5369"/>
    <cellStyle name="Normal 68 8 5" xfId="5370"/>
    <cellStyle name="Normal 68 8 6" xfId="5371"/>
    <cellStyle name="Normal 68 8 7" xfId="5372"/>
    <cellStyle name="Normal 68 8 8" xfId="5373"/>
    <cellStyle name="Normal 68 9" xfId="5374"/>
    <cellStyle name="Normal 68 9 2" xfId="5375"/>
    <cellStyle name="Normal 68 9 2 2" xfId="5376"/>
    <cellStyle name="Normal 68 9 2 3" xfId="5377"/>
    <cellStyle name="Normal 68 9 2 4" xfId="5378"/>
    <cellStyle name="Normal 68 9 2 5" xfId="5379"/>
    <cellStyle name="Normal 68 9 3" xfId="5380"/>
    <cellStyle name="Normal 68 9 3 2" xfId="5381"/>
    <cellStyle name="Normal 68 9 3 3" xfId="5382"/>
    <cellStyle name="Normal 68 9 3 4" xfId="5383"/>
    <cellStyle name="Normal 68 9 3 5" xfId="5384"/>
    <cellStyle name="Normal 68 9 4" xfId="5385"/>
    <cellStyle name="Normal 68 9 4 2" xfId="5386"/>
    <cellStyle name="Normal 68 9 4 3" xfId="5387"/>
    <cellStyle name="Normal 68 9 4 4" xfId="5388"/>
    <cellStyle name="Normal 68 9 4 5" xfId="5389"/>
    <cellStyle name="Normal 68 9 5" xfId="5390"/>
    <cellStyle name="Normal 68 9 6" xfId="5391"/>
    <cellStyle name="Normal 68 9 7" xfId="5392"/>
    <cellStyle name="Normal 68 9 8" xfId="5393"/>
    <cellStyle name="Normal 69" xfId="5394"/>
    <cellStyle name="Normal 69 10" xfId="5395"/>
    <cellStyle name="Normal 69 10 2" xfId="5396"/>
    <cellStyle name="Normal 69 10 2 2" xfId="5397"/>
    <cellStyle name="Normal 69 10 2 3" xfId="5398"/>
    <cellStyle name="Normal 69 10 2 4" xfId="5399"/>
    <cellStyle name="Normal 69 10 2 5" xfId="5400"/>
    <cellStyle name="Normal 69 10 3" xfId="5401"/>
    <cellStyle name="Normal 69 10 3 2" xfId="5402"/>
    <cellStyle name="Normal 69 10 3 3" xfId="5403"/>
    <cellStyle name="Normal 69 10 3 4" xfId="5404"/>
    <cellStyle name="Normal 69 10 3 5" xfId="5405"/>
    <cellStyle name="Normal 69 10 4" xfId="5406"/>
    <cellStyle name="Normal 69 10 4 2" xfId="5407"/>
    <cellStyle name="Normal 69 10 4 3" xfId="5408"/>
    <cellStyle name="Normal 69 10 4 4" xfId="5409"/>
    <cellStyle name="Normal 69 10 4 5" xfId="5410"/>
    <cellStyle name="Normal 69 10 5" xfId="5411"/>
    <cellStyle name="Normal 69 10 6" xfId="5412"/>
    <cellStyle name="Normal 69 10 7" xfId="5413"/>
    <cellStyle name="Normal 69 10 8" xfId="5414"/>
    <cellStyle name="Normal 69 11" xfId="5415"/>
    <cellStyle name="Normal 69 11 2" xfId="5416"/>
    <cellStyle name="Normal 69 11 2 2" xfId="5417"/>
    <cellStyle name="Normal 69 11 2 3" xfId="5418"/>
    <cellStyle name="Normal 69 11 2 4" xfId="5419"/>
    <cellStyle name="Normal 69 11 2 5" xfId="5420"/>
    <cellStyle name="Normal 69 11 3" xfId="5421"/>
    <cellStyle name="Normal 69 11 3 2" xfId="5422"/>
    <cellStyle name="Normal 69 11 3 3" xfId="5423"/>
    <cellStyle name="Normal 69 11 3 4" xfId="5424"/>
    <cellStyle name="Normal 69 11 3 5" xfId="5425"/>
    <cellStyle name="Normal 69 11 4" xfId="5426"/>
    <cellStyle name="Normal 69 11 4 2" xfId="5427"/>
    <cellStyle name="Normal 69 11 4 3" xfId="5428"/>
    <cellStyle name="Normal 69 11 4 4" xfId="5429"/>
    <cellStyle name="Normal 69 11 4 5" xfId="5430"/>
    <cellStyle name="Normal 69 11 5" xfId="5431"/>
    <cellStyle name="Normal 69 11 6" xfId="5432"/>
    <cellStyle name="Normal 69 11 7" xfId="5433"/>
    <cellStyle name="Normal 69 11 8" xfId="5434"/>
    <cellStyle name="Normal 69 12" xfId="5435"/>
    <cellStyle name="Normal 69 12 2" xfId="5436"/>
    <cellStyle name="Normal 69 12 3" xfId="5437"/>
    <cellStyle name="Normal 69 12 4" xfId="5438"/>
    <cellStyle name="Normal 69 12 5" xfId="5439"/>
    <cellStyle name="Normal 69 13" xfId="5440"/>
    <cellStyle name="Normal 69 13 2" xfId="5441"/>
    <cellStyle name="Normal 69 13 3" xfId="5442"/>
    <cellStyle name="Normal 69 13 4" xfId="5443"/>
    <cellStyle name="Normal 69 13 5" xfId="5444"/>
    <cellStyle name="Normal 69 14" xfId="5445"/>
    <cellStyle name="Normal 69 14 2" xfId="5446"/>
    <cellStyle name="Normal 69 14 3" xfId="5447"/>
    <cellStyle name="Normal 69 14 4" xfId="5448"/>
    <cellStyle name="Normal 69 14 5" xfId="5449"/>
    <cellStyle name="Normal 69 15" xfId="5450"/>
    <cellStyle name="Normal 69 16" xfId="5451"/>
    <cellStyle name="Normal 69 17" xfId="5452"/>
    <cellStyle name="Normal 69 18" xfId="5453"/>
    <cellStyle name="Normal 69 2" xfId="5454"/>
    <cellStyle name="Normal 69 2 2" xfId="5455"/>
    <cellStyle name="Normal 69 2 2 2" xfId="5456"/>
    <cellStyle name="Normal 69 2 2 3" xfId="5457"/>
    <cellStyle name="Normal 69 2 2 4" xfId="5458"/>
    <cellStyle name="Normal 69 2 2 5" xfId="5459"/>
    <cellStyle name="Normal 69 2 3" xfId="5460"/>
    <cellStyle name="Normal 69 2 3 2" xfId="5461"/>
    <cellStyle name="Normal 69 2 3 3" xfId="5462"/>
    <cellStyle name="Normal 69 2 3 4" xfId="5463"/>
    <cellStyle name="Normal 69 2 3 5" xfId="5464"/>
    <cellStyle name="Normal 69 2 4" xfId="5465"/>
    <cellStyle name="Normal 69 2 4 2" xfId="5466"/>
    <cellStyle name="Normal 69 2 4 3" xfId="5467"/>
    <cellStyle name="Normal 69 2 4 4" xfId="5468"/>
    <cellStyle name="Normal 69 2 4 5" xfId="5469"/>
    <cellStyle name="Normal 69 2 5" xfId="5470"/>
    <cellStyle name="Normal 69 2 6" xfId="5471"/>
    <cellStyle name="Normal 69 2 7" xfId="5472"/>
    <cellStyle name="Normal 69 2 8" xfId="5473"/>
    <cellStyle name="Normal 69 3" xfId="5474"/>
    <cellStyle name="Normal 69 3 2" xfId="5475"/>
    <cellStyle name="Normal 69 3 2 2" xfId="5476"/>
    <cellStyle name="Normal 69 3 2 3" xfId="5477"/>
    <cellStyle name="Normal 69 3 2 4" xfId="5478"/>
    <cellStyle name="Normal 69 3 2 5" xfId="5479"/>
    <cellStyle name="Normal 69 3 3" xfId="5480"/>
    <cellStyle name="Normal 69 3 3 2" xfId="5481"/>
    <cellStyle name="Normal 69 3 3 3" xfId="5482"/>
    <cellStyle name="Normal 69 3 3 4" xfId="5483"/>
    <cellStyle name="Normal 69 3 3 5" xfId="5484"/>
    <cellStyle name="Normal 69 3 4" xfId="5485"/>
    <cellStyle name="Normal 69 3 4 2" xfId="5486"/>
    <cellStyle name="Normal 69 3 4 3" xfId="5487"/>
    <cellStyle name="Normal 69 3 4 4" xfId="5488"/>
    <cellStyle name="Normal 69 3 4 5" xfId="5489"/>
    <cellStyle name="Normal 69 3 5" xfId="5490"/>
    <cellStyle name="Normal 69 3 6" xfId="5491"/>
    <cellStyle name="Normal 69 3 7" xfId="5492"/>
    <cellStyle name="Normal 69 3 8" xfId="5493"/>
    <cellStyle name="Normal 69 4" xfId="5494"/>
    <cellStyle name="Normal 69 4 2" xfId="5495"/>
    <cellStyle name="Normal 69 4 2 2" xfId="5496"/>
    <cellStyle name="Normal 69 4 2 3" xfId="5497"/>
    <cellStyle name="Normal 69 4 2 4" xfId="5498"/>
    <cellStyle name="Normal 69 4 2 5" xfId="5499"/>
    <cellStyle name="Normal 69 4 3" xfId="5500"/>
    <cellStyle name="Normal 69 4 3 2" xfId="5501"/>
    <cellStyle name="Normal 69 4 3 3" xfId="5502"/>
    <cellStyle name="Normal 69 4 3 4" xfId="5503"/>
    <cellStyle name="Normal 69 4 3 5" xfId="5504"/>
    <cellStyle name="Normal 69 4 4" xfId="5505"/>
    <cellStyle name="Normal 69 4 4 2" xfId="5506"/>
    <cellStyle name="Normal 69 4 4 3" xfId="5507"/>
    <cellStyle name="Normal 69 4 4 4" xfId="5508"/>
    <cellStyle name="Normal 69 4 4 5" xfId="5509"/>
    <cellStyle name="Normal 69 4 5" xfId="5510"/>
    <cellStyle name="Normal 69 4 6" xfId="5511"/>
    <cellStyle name="Normal 69 4 7" xfId="5512"/>
    <cellStyle name="Normal 69 4 8" xfId="5513"/>
    <cellStyle name="Normal 69 5" xfId="5514"/>
    <cellStyle name="Normal 69 5 2" xfId="5515"/>
    <cellStyle name="Normal 69 5 2 2" xfId="5516"/>
    <cellStyle name="Normal 69 5 2 3" xfId="5517"/>
    <cellStyle name="Normal 69 5 2 4" xfId="5518"/>
    <cellStyle name="Normal 69 5 2 5" xfId="5519"/>
    <cellStyle name="Normal 69 5 3" xfId="5520"/>
    <cellStyle name="Normal 69 5 3 2" xfId="5521"/>
    <cellStyle name="Normal 69 5 3 3" xfId="5522"/>
    <cellStyle name="Normal 69 5 3 4" xfId="5523"/>
    <cellStyle name="Normal 69 5 3 5" xfId="5524"/>
    <cellStyle name="Normal 69 5 4" xfId="5525"/>
    <cellStyle name="Normal 69 5 4 2" xfId="5526"/>
    <cellStyle name="Normal 69 5 4 3" xfId="5527"/>
    <cellStyle name="Normal 69 5 4 4" xfId="5528"/>
    <cellStyle name="Normal 69 5 4 5" xfId="5529"/>
    <cellStyle name="Normal 69 5 5" xfId="5530"/>
    <cellStyle name="Normal 69 5 6" xfId="5531"/>
    <cellStyle name="Normal 69 5 7" xfId="5532"/>
    <cellStyle name="Normal 69 5 8" xfId="5533"/>
    <cellStyle name="Normal 69 6" xfId="5534"/>
    <cellStyle name="Normal 69 6 2" xfId="5535"/>
    <cellStyle name="Normal 69 6 2 2" xfId="5536"/>
    <cellStyle name="Normal 69 6 2 3" xfId="5537"/>
    <cellStyle name="Normal 69 6 2 4" xfId="5538"/>
    <cellStyle name="Normal 69 6 2 5" xfId="5539"/>
    <cellStyle name="Normal 69 6 3" xfId="5540"/>
    <cellStyle name="Normal 69 6 3 2" xfId="5541"/>
    <cellStyle name="Normal 69 6 3 3" xfId="5542"/>
    <cellStyle name="Normal 69 6 3 4" xfId="5543"/>
    <cellStyle name="Normal 69 6 3 5" xfId="5544"/>
    <cellStyle name="Normal 69 6 4" xfId="5545"/>
    <cellStyle name="Normal 69 6 4 2" xfId="5546"/>
    <cellStyle name="Normal 69 6 4 3" xfId="5547"/>
    <cellStyle name="Normal 69 6 4 4" xfId="5548"/>
    <cellStyle name="Normal 69 6 4 5" xfId="5549"/>
    <cellStyle name="Normal 69 6 5" xfId="5550"/>
    <cellStyle name="Normal 69 6 6" xfId="5551"/>
    <cellStyle name="Normal 69 6 7" xfId="5552"/>
    <cellStyle name="Normal 69 6 8" xfId="5553"/>
    <cellStyle name="Normal 69 7" xfId="5554"/>
    <cellStyle name="Normal 69 7 2" xfId="5555"/>
    <cellStyle name="Normal 69 7 2 2" xfId="5556"/>
    <cellStyle name="Normal 69 7 2 3" xfId="5557"/>
    <cellStyle name="Normal 69 7 2 4" xfId="5558"/>
    <cellStyle name="Normal 69 7 2 5" xfId="5559"/>
    <cellStyle name="Normal 69 7 3" xfId="5560"/>
    <cellStyle name="Normal 69 7 3 2" xfId="5561"/>
    <cellStyle name="Normal 69 7 3 3" xfId="5562"/>
    <cellStyle name="Normal 69 7 3 4" xfId="5563"/>
    <cellStyle name="Normal 69 7 3 5" xfId="5564"/>
    <cellStyle name="Normal 69 7 4" xfId="5565"/>
    <cellStyle name="Normal 69 7 4 2" xfId="5566"/>
    <cellStyle name="Normal 69 7 4 3" xfId="5567"/>
    <cellStyle name="Normal 69 7 4 4" xfId="5568"/>
    <cellStyle name="Normal 69 7 4 5" xfId="5569"/>
    <cellStyle name="Normal 69 7 5" xfId="5570"/>
    <cellStyle name="Normal 69 7 6" xfId="5571"/>
    <cellStyle name="Normal 69 7 7" xfId="5572"/>
    <cellStyle name="Normal 69 7 8" xfId="5573"/>
    <cellStyle name="Normal 69 8" xfId="5574"/>
    <cellStyle name="Normal 69 8 2" xfId="5575"/>
    <cellStyle name="Normal 69 8 2 2" xfId="5576"/>
    <cellStyle name="Normal 69 8 2 3" xfId="5577"/>
    <cellStyle name="Normal 69 8 2 4" xfId="5578"/>
    <cellStyle name="Normal 69 8 2 5" xfId="5579"/>
    <cellStyle name="Normal 69 8 3" xfId="5580"/>
    <cellStyle name="Normal 69 8 3 2" xfId="5581"/>
    <cellStyle name="Normal 69 8 3 3" xfId="5582"/>
    <cellStyle name="Normal 69 8 3 4" xfId="5583"/>
    <cellStyle name="Normal 69 8 3 5" xfId="5584"/>
    <cellStyle name="Normal 69 8 4" xfId="5585"/>
    <cellStyle name="Normal 69 8 4 2" xfId="5586"/>
    <cellStyle name="Normal 69 8 4 3" xfId="5587"/>
    <cellStyle name="Normal 69 8 4 4" xfId="5588"/>
    <cellStyle name="Normal 69 8 4 5" xfId="5589"/>
    <cellStyle name="Normal 69 8 5" xfId="5590"/>
    <cellStyle name="Normal 69 8 6" xfId="5591"/>
    <cellStyle name="Normal 69 8 7" xfId="5592"/>
    <cellStyle name="Normal 69 8 8" xfId="5593"/>
    <cellStyle name="Normal 69 9" xfId="5594"/>
    <cellStyle name="Normal 69 9 2" xfId="5595"/>
    <cellStyle name="Normal 69 9 2 2" xfId="5596"/>
    <cellStyle name="Normal 69 9 2 3" xfId="5597"/>
    <cellStyle name="Normal 69 9 2 4" xfId="5598"/>
    <cellStyle name="Normal 69 9 2 5" xfId="5599"/>
    <cellStyle name="Normal 69 9 3" xfId="5600"/>
    <cellStyle name="Normal 69 9 3 2" xfId="5601"/>
    <cellStyle name="Normal 69 9 3 3" xfId="5602"/>
    <cellStyle name="Normal 69 9 3 4" xfId="5603"/>
    <cellStyle name="Normal 69 9 3 5" xfId="5604"/>
    <cellStyle name="Normal 69 9 4" xfId="5605"/>
    <cellStyle name="Normal 69 9 4 2" xfId="5606"/>
    <cellStyle name="Normal 69 9 4 3" xfId="5607"/>
    <cellStyle name="Normal 69 9 4 4" xfId="5608"/>
    <cellStyle name="Normal 69 9 4 5" xfId="5609"/>
    <cellStyle name="Normal 69 9 5" xfId="5610"/>
    <cellStyle name="Normal 69 9 6" xfId="5611"/>
    <cellStyle name="Normal 69 9 7" xfId="5612"/>
    <cellStyle name="Normal 69 9 8" xfId="5613"/>
    <cellStyle name="Normal 7" xfId="13"/>
    <cellStyle name="Normal 7 10" xfId="5614"/>
    <cellStyle name="Normal 7 11" xfId="5615"/>
    <cellStyle name="Normal 7 12" xfId="5616"/>
    <cellStyle name="Normal 7 13" xfId="5617"/>
    <cellStyle name="Normal 7 14" xfId="5618"/>
    <cellStyle name="Normal 7 15" xfId="5619"/>
    <cellStyle name="Normal 7 16" xfId="5620"/>
    <cellStyle name="Normal 7 17" xfId="5621"/>
    <cellStyle name="Normal 7 18" xfId="5622"/>
    <cellStyle name="Normal 7 19" xfId="5623"/>
    <cellStyle name="Normal 7 2" xfId="5624"/>
    <cellStyle name="Normal 7 20" xfId="5625"/>
    <cellStyle name="Normal 7 21" xfId="5626"/>
    <cellStyle name="Normal 7 3" xfId="5627"/>
    <cellStyle name="Normal 7 4" xfId="5628"/>
    <cellStyle name="Normal 7 5" xfId="5629"/>
    <cellStyle name="Normal 7 6" xfId="5630"/>
    <cellStyle name="Normal 7 7" xfId="5631"/>
    <cellStyle name="Normal 7 8" xfId="5632"/>
    <cellStyle name="Normal 7 9" xfId="5633"/>
    <cellStyle name="Normal 70" xfId="5634"/>
    <cellStyle name="Normal 70 10" xfId="5635"/>
    <cellStyle name="Normal 70 10 2" xfId="5636"/>
    <cellStyle name="Normal 70 10 2 2" xfId="5637"/>
    <cellStyle name="Normal 70 10 2 3" xfId="5638"/>
    <cellStyle name="Normal 70 10 2 4" xfId="5639"/>
    <cellStyle name="Normal 70 10 2 5" xfId="5640"/>
    <cellStyle name="Normal 70 10 3" xfId="5641"/>
    <cellStyle name="Normal 70 10 3 2" xfId="5642"/>
    <cellStyle name="Normal 70 10 3 3" xfId="5643"/>
    <cellStyle name="Normal 70 10 3 4" xfId="5644"/>
    <cellStyle name="Normal 70 10 3 5" xfId="5645"/>
    <cellStyle name="Normal 70 10 4" xfId="5646"/>
    <cellStyle name="Normal 70 10 4 2" xfId="5647"/>
    <cellStyle name="Normal 70 10 4 3" xfId="5648"/>
    <cellStyle name="Normal 70 10 4 4" xfId="5649"/>
    <cellStyle name="Normal 70 10 4 5" xfId="5650"/>
    <cellStyle name="Normal 70 10 5" xfId="5651"/>
    <cellStyle name="Normal 70 10 6" xfId="5652"/>
    <cellStyle name="Normal 70 10 7" xfId="5653"/>
    <cellStyle name="Normal 70 10 8" xfId="5654"/>
    <cellStyle name="Normal 70 11" xfId="5655"/>
    <cellStyle name="Normal 70 11 2" xfId="5656"/>
    <cellStyle name="Normal 70 11 2 2" xfId="5657"/>
    <cellStyle name="Normal 70 11 2 3" xfId="5658"/>
    <cellStyle name="Normal 70 11 2 4" xfId="5659"/>
    <cellStyle name="Normal 70 11 2 5" xfId="5660"/>
    <cellStyle name="Normal 70 11 3" xfId="5661"/>
    <cellStyle name="Normal 70 11 3 2" xfId="5662"/>
    <cellStyle name="Normal 70 11 3 3" xfId="5663"/>
    <cellStyle name="Normal 70 11 3 4" xfId="5664"/>
    <cellStyle name="Normal 70 11 3 5" xfId="5665"/>
    <cellStyle name="Normal 70 11 4" xfId="5666"/>
    <cellStyle name="Normal 70 11 4 2" xfId="5667"/>
    <cellStyle name="Normal 70 11 4 3" xfId="5668"/>
    <cellStyle name="Normal 70 11 4 4" xfId="5669"/>
    <cellStyle name="Normal 70 11 4 5" xfId="5670"/>
    <cellStyle name="Normal 70 11 5" xfId="5671"/>
    <cellStyle name="Normal 70 11 6" xfId="5672"/>
    <cellStyle name="Normal 70 11 7" xfId="5673"/>
    <cellStyle name="Normal 70 11 8" xfId="5674"/>
    <cellStyle name="Normal 70 12" xfId="5675"/>
    <cellStyle name="Normal 70 12 2" xfId="5676"/>
    <cellStyle name="Normal 70 12 3" xfId="5677"/>
    <cellStyle name="Normal 70 12 4" xfId="5678"/>
    <cellStyle name="Normal 70 12 5" xfId="5679"/>
    <cellStyle name="Normal 70 13" xfId="5680"/>
    <cellStyle name="Normal 70 13 2" xfId="5681"/>
    <cellStyle name="Normal 70 13 3" xfId="5682"/>
    <cellStyle name="Normal 70 13 4" xfId="5683"/>
    <cellStyle name="Normal 70 13 5" xfId="5684"/>
    <cellStyle name="Normal 70 14" xfId="5685"/>
    <cellStyle name="Normal 70 14 2" xfId="5686"/>
    <cellStyle name="Normal 70 14 3" xfId="5687"/>
    <cellStyle name="Normal 70 14 4" xfId="5688"/>
    <cellStyle name="Normal 70 14 5" xfId="5689"/>
    <cellStyle name="Normal 70 15" xfId="5690"/>
    <cellStyle name="Normal 70 16" xfId="5691"/>
    <cellStyle name="Normal 70 17" xfId="5692"/>
    <cellStyle name="Normal 70 18" xfId="5693"/>
    <cellStyle name="Normal 70 2" xfId="5694"/>
    <cellStyle name="Normal 70 2 2" xfId="5695"/>
    <cellStyle name="Normal 70 2 2 2" xfId="5696"/>
    <cellStyle name="Normal 70 2 2 3" xfId="5697"/>
    <cellStyle name="Normal 70 2 2 4" xfId="5698"/>
    <cellStyle name="Normal 70 2 2 5" xfId="5699"/>
    <cellStyle name="Normal 70 2 3" xfId="5700"/>
    <cellStyle name="Normal 70 2 3 2" xfId="5701"/>
    <cellStyle name="Normal 70 2 3 3" xfId="5702"/>
    <cellStyle name="Normal 70 2 3 4" xfId="5703"/>
    <cellStyle name="Normal 70 2 3 5" xfId="5704"/>
    <cellStyle name="Normal 70 2 4" xfId="5705"/>
    <cellStyle name="Normal 70 2 4 2" xfId="5706"/>
    <cellStyle name="Normal 70 2 4 3" xfId="5707"/>
    <cellStyle name="Normal 70 2 4 4" xfId="5708"/>
    <cellStyle name="Normal 70 2 4 5" xfId="5709"/>
    <cellStyle name="Normal 70 2 5" xfId="5710"/>
    <cellStyle name="Normal 70 2 6" xfId="5711"/>
    <cellStyle name="Normal 70 2 7" xfId="5712"/>
    <cellStyle name="Normal 70 2 8" xfId="5713"/>
    <cellStyle name="Normal 70 3" xfId="5714"/>
    <cellStyle name="Normal 70 3 2" xfId="5715"/>
    <cellStyle name="Normal 70 3 2 2" xfId="5716"/>
    <cellStyle name="Normal 70 3 2 3" xfId="5717"/>
    <cellStyle name="Normal 70 3 2 4" xfId="5718"/>
    <cellStyle name="Normal 70 3 2 5" xfId="5719"/>
    <cellStyle name="Normal 70 3 3" xfId="5720"/>
    <cellStyle name="Normal 70 3 3 2" xfId="5721"/>
    <cellStyle name="Normal 70 3 3 3" xfId="5722"/>
    <cellStyle name="Normal 70 3 3 4" xfId="5723"/>
    <cellStyle name="Normal 70 3 3 5" xfId="5724"/>
    <cellStyle name="Normal 70 3 4" xfId="5725"/>
    <cellStyle name="Normal 70 3 4 2" xfId="5726"/>
    <cellStyle name="Normal 70 3 4 3" xfId="5727"/>
    <cellStyle name="Normal 70 3 4 4" xfId="5728"/>
    <cellStyle name="Normal 70 3 4 5" xfId="5729"/>
    <cellStyle name="Normal 70 3 5" xfId="5730"/>
    <cellStyle name="Normal 70 3 6" xfId="5731"/>
    <cellStyle name="Normal 70 3 7" xfId="5732"/>
    <cellStyle name="Normal 70 3 8" xfId="5733"/>
    <cellStyle name="Normal 70 4" xfId="5734"/>
    <cellStyle name="Normal 70 4 2" xfId="5735"/>
    <cellStyle name="Normal 70 4 2 2" xfId="5736"/>
    <cellStyle name="Normal 70 4 2 3" xfId="5737"/>
    <cellStyle name="Normal 70 4 2 4" xfId="5738"/>
    <cellStyle name="Normal 70 4 2 5" xfId="5739"/>
    <cellStyle name="Normal 70 4 3" xfId="5740"/>
    <cellStyle name="Normal 70 4 3 2" xfId="5741"/>
    <cellStyle name="Normal 70 4 3 3" xfId="5742"/>
    <cellStyle name="Normal 70 4 3 4" xfId="5743"/>
    <cellStyle name="Normal 70 4 3 5" xfId="5744"/>
    <cellStyle name="Normal 70 4 4" xfId="5745"/>
    <cellStyle name="Normal 70 4 4 2" xfId="5746"/>
    <cellStyle name="Normal 70 4 4 3" xfId="5747"/>
    <cellStyle name="Normal 70 4 4 4" xfId="5748"/>
    <cellStyle name="Normal 70 4 4 5" xfId="5749"/>
    <cellStyle name="Normal 70 4 5" xfId="5750"/>
    <cellStyle name="Normal 70 4 6" xfId="5751"/>
    <cellStyle name="Normal 70 4 7" xfId="5752"/>
    <cellStyle name="Normal 70 4 8" xfId="5753"/>
    <cellStyle name="Normal 70 5" xfId="5754"/>
    <cellStyle name="Normal 70 5 2" xfId="5755"/>
    <cellStyle name="Normal 70 5 2 2" xfId="5756"/>
    <cellStyle name="Normal 70 5 2 3" xfId="5757"/>
    <cellStyle name="Normal 70 5 2 4" xfId="5758"/>
    <cellStyle name="Normal 70 5 2 5" xfId="5759"/>
    <cellStyle name="Normal 70 5 3" xfId="5760"/>
    <cellStyle name="Normal 70 5 3 2" xfId="5761"/>
    <cellStyle name="Normal 70 5 3 3" xfId="5762"/>
    <cellStyle name="Normal 70 5 3 4" xfId="5763"/>
    <cellStyle name="Normal 70 5 3 5" xfId="5764"/>
    <cellStyle name="Normal 70 5 4" xfId="5765"/>
    <cellStyle name="Normal 70 5 4 2" xfId="5766"/>
    <cellStyle name="Normal 70 5 4 3" xfId="5767"/>
    <cellStyle name="Normal 70 5 4 4" xfId="5768"/>
    <cellStyle name="Normal 70 5 4 5" xfId="5769"/>
    <cellStyle name="Normal 70 5 5" xfId="5770"/>
    <cellStyle name="Normal 70 5 6" xfId="5771"/>
    <cellStyle name="Normal 70 5 7" xfId="5772"/>
    <cellStyle name="Normal 70 5 8" xfId="5773"/>
    <cellStyle name="Normal 70 6" xfId="5774"/>
    <cellStyle name="Normal 70 6 2" xfId="5775"/>
    <cellStyle name="Normal 70 6 2 2" xfId="5776"/>
    <cellStyle name="Normal 70 6 2 3" xfId="5777"/>
    <cellStyle name="Normal 70 6 2 4" xfId="5778"/>
    <cellStyle name="Normal 70 6 2 5" xfId="5779"/>
    <cellStyle name="Normal 70 6 3" xfId="5780"/>
    <cellStyle name="Normal 70 6 3 2" xfId="5781"/>
    <cellStyle name="Normal 70 6 3 3" xfId="5782"/>
    <cellStyle name="Normal 70 6 3 4" xfId="5783"/>
    <cellStyle name="Normal 70 6 3 5" xfId="5784"/>
    <cellStyle name="Normal 70 6 4" xfId="5785"/>
    <cellStyle name="Normal 70 6 4 2" xfId="5786"/>
    <cellStyle name="Normal 70 6 4 3" xfId="5787"/>
    <cellStyle name="Normal 70 6 4 4" xfId="5788"/>
    <cellStyle name="Normal 70 6 4 5" xfId="5789"/>
    <cellStyle name="Normal 70 6 5" xfId="5790"/>
    <cellStyle name="Normal 70 6 6" xfId="5791"/>
    <cellStyle name="Normal 70 6 7" xfId="5792"/>
    <cellStyle name="Normal 70 6 8" xfId="5793"/>
    <cellStyle name="Normal 70 7" xfId="5794"/>
    <cellStyle name="Normal 70 7 2" xfId="5795"/>
    <cellStyle name="Normal 70 7 2 2" xfId="5796"/>
    <cellStyle name="Normal 70 7 2 3" xfId="5797"/>
    <cellStyle name="Normal 70 7 2 4" xfId="5798"/>
    <cellStyle name="Normal 70 7 2 5" xfId="5799"/>
    <cellStyle name="Normal 70 7 3" xfId="5800"/>
    <cellStyle name="Normal 70 7 3 2" xfId="5801"/>
    <cellStyle name="Normal 70 7 3 3" xfId="5802"/>
    <cellStyle name="Normal 70 7 3 4" xfId="5803"/>
    <cellStyle name="Normal 70 7 3 5" xfId="5804"/>
    <cellStyle name="Normal 70 7 4" xfId="5805"/>
    <cellStyle name="Normal 70 7 4 2" xfId="5806"/>
    <cellStyle name="Normal 70 7 4 3" xfId="5807"/>
    <cellStyle name="Normal 70 7 4 4" xfId="5808"/>
    <cellStyle name="Normal 70 7 4 5" xfId="5809"/>
    <cellStyle name="Normal 70 7 5" xfId="5810"/>
    <cellStyle name="Normal 70 7 6" xfId="5811"/>
    <cellStyle name="Normal 70 7 7" xfId="5812"/>
    <cellStyle name="Normal 70 7 8" xfId="5813"/>
    <cellStyle name="Normal 70 8" xfId="5814"/>
    <cellStyle name="Normal 70 8 2" xfId="5815"/>
    <cellStyle name="Normal 70 8 2 2" xfId="5816"/>
    <cellStyle name="Normal 70 8 2 3" xfId="5817"/>
    <cellStyle name="Normal 70 8 2 4" xfId="5818"/>
    <cellStyle name="Normal 70 8 2 5" xfId="5819"/>
    <cellStyle name="Normal 70 8 3" xfId="5820"/>
    <cellStyle name="Normal 70 8 3 2" xfId="5821"/>
    <cellStyle name="Normal 70 8 3 3" xfId="5822"/>
    <cellStyle name="Normal 70 8 3 4" xfId="5823"/>
    <cellStyle name="Normal 70 8 3 5" xfId="5824"/>
    <cellStyle name="Normal 70 8 4" xfId="5825"/>
    <cellStyle name="Normal 70 8 4 2" xfId="5826"/>
    <cellStyle name="Normal 70 8 4 3" xfId="5827"/>
    <cellStyle name="Normal 70 8 4 4" xfId="5828"/>
    <cellStyle name="Normal 70 8 4 5" xfId="5829"/>
    <cellStyle name="Normal 70 8 5" xfId="5830"/>
    <cellStyle name="Normal 70 8 6" xfId="5831"/>
    <cellStyle name="Normal 70 8 7" xfId="5832"/>
    <cellStyle name="Normal 70 8 8" xfId="5833"/>
    <cellStyle name="Normal 70 9" xfId="5834"/>
    <cellStyle name="Normal 70 9 2" xfId="5835"/>
    <cellStyle name="Normal 70 9 2 2" xfId="5836"/>
    <cellStyle name="Normal 70 9 2 3" xfId="5837"/>
    <cellStyle name="Normal 70 9 2 4" xfId="5838"/>
    <cellStyle name="Normal 70 9 2 5" xfId="5839"/>
    <cellStyle name="Normal 70 9 3" xfId="5840"/>
    <cellStyle name="Normal 70 9 3 2" xfId="5841"/>
    <cellStyle name="Normal 70 9 3 3" xfId="5842"/>
    <cellStyle name="Normal 70 9 3 4" xfId="5843"/>
    <cellStyle name="Normal 70 9 3 5" xfId="5844"/>
    <cellStyle name="Normal 70 9 4" xfId="5845"/>
    <cellStyle name="Normal 70 9 4 2" xfId="5846"/>
    <cellStyle name="Normal 70 9 4 3" xfId="5847"/>
    <cellStyle name="Normal 70 9 4 4" xfId="5848"/>
    <cellStyle name="Normal 70 9 4 5" xfId="5849"/>
    <cellStyle name="Normal 70 9 5" xfId="5850"/>
    <cellStyle name="Normal 70 9 6" xfId="5851"/>
    <cellStyle name="Normal 70 9 7" xfId="5852"/>
    <cellStyle name="Normal 70 9 8" xfId="5853"/>
    <cellStyle name="Normal 71" xfId="5854"/>
    <cellStyle name="Normal 71 10" xfId="5855"/>
    <cellStyle name="Normal 71 10 2" xfId="5856"/>
    <cellStyle name="Normal 71 10 2 2" xfId="5857"/>
    <cellStyle name="Normal 71 10 2 3" xfId="5858"/>
    <cellStyle name="Normal 71 10 2 4" xfId="5859"/>
    <cellStyle name="Normal 71 10 2 5" xfId="5860"/>
    <cellStyle name="Normal 71 10 3" xfId="5861"/>
    <cellStyle name="Normal 71 10 3 2" xfId="5862"/>
    <cellStyle name="Normal 71 10 3 3" xfId="5863"/>
    <cellStyle name="Normal 71 10 3 4" xfId="5864"/>
    <cellStyle name="Normal 71 10 3 5" xfId="5865"/>
    <cellStyle name="Normal 71 10 4" xfId="5866"/>
    <cellStyle name="Normal 71 10 4 2" xfId="5867"/>
    <cellStyle name="Normal 71 10 4 3" xfId="5868"/>
    <cellStyle name="Normal 71 10 4 4" xfId="5869"/>
    <cellStyle name="Normal 71 10 4 5" xfId="5870"/>
    <cellStyle name="Normal 71 10 5" xfId="5871"/>
    <cellStyle name="Normal 71 10 6" xfId="5872"/>
    <cellStyle name="Normal 71 10 7" xfId="5873"/>
    <cellStyle name="Normal 71 10 8" xfId="5874"/>
    <cellStyle name="Normal 71 11" xfId="5875"/>
    <cellStyle name="Normal 71 11 2" xfId="5876"/>
    <cellStyle name="Normal 71 11 2 2" xfId="5877"/>
    <cellStyle name="Normal 71 11 2 3" xfId="5878"/>
    <cellStyle name="Normal 71 11 2 4" xfId="5879"/>
    <cellStyle name="Normal 71 11 2 5" xfId="5880"/>
    <cellStyle name="Normal 71 11 3" xfId="5881"/>
    <cellStyle name="Normal 71 11 3 2" xfId="5882"/>
    <cellStyle name="Normal 71 11 3 3" xfId="5883"/>
    <cellStyle name="Normal 71 11 3 4" xfId="5884"/>
    <cellStyle name="Normal 71 11 3 5" xfId="5885"/>
    <cellStyle name="Normal 71 11 4" xfId="5886"/>
    <cellStyle name="Normal 71 11 4 2" xfId="5887"/>
    <cellStyle name="Normal 71 11 4 3" xfId="5888"/>
    <cellStyle name="Normal 71 11 4 4" xfId="5889"/>
    <cellStyle name="Normal 71 11 4 5" xfId="5890"/>
    <cellStyle name="Normal 71 11 5" xfId="5891"/>
    <cellStyle name="Normal 71 11 6" xfId="5892"/>
    <cellStyle name="Normal 71 11 7" xfId="5893"/>
    <cellStyle name="Normal 71 11 8" xfId="5894"/>
    <cellStyle name="Normal 71 12" xfId="5895"/>
    <cellStyle name="Normal 71 12 2" xfId="5896"/>
    <cellStyle name="Normal 71 12 3" xfId="5897"/>
    <cellStyle name="Normal 71 12 4" xfId="5898"/>
    <cellStyle name="Normal 71 12 5" xfId="5899"/>
    <cellStyle name="Normal 71 13" xfId="5900"/>
    <cellStyle name="Normal 71 13 2" xfId="5901"/>
    <cellStyle name="Normal 71 13 3" xfId="5902"/>
    <cellStyle name="Normal 71 13 4" xfId="5903"/>
    <cellStyle name="Normal 71 13 5" xfId="5904"/>
    <cellStyle name="Normal 71 14" xfId="5905"/>
    <cellStyle name="Normal 71 14 2" xfId="5906"/>
    <cellStyle name="Normal 71 14 3" xfId="5907"/>
    <cellStyle name="Normal 71 14 4" xfId="5908"/>
    <cellStyle name="Normal 71 14 5" xfId="5909"/>
    <cellStyle name="Normal 71 15" xfId="5910"/>
    <cellStyle name="Normal 71 16" xfId="5911"/>
    <cellStyle name="Normal 71 17" xfId="5912"/>
    <cellStyle name="Normal 71 18" xfId="5913"/>
    <cellStyle name="Normal 71 2" xfId="5914"/>
    <cellStyle name="Normal 71 2 2" xfId="5915"/>
    <cellStyle name="Normal 71 2 2 2" xfId="5916"/>
    <cellStyle name="Normal 71 2 2 3" xfId="5917"/>
    <cellStyle name="Normal 71 2 2 4" xfId="5918"/>
    <cellStyle name="Normal 71 2 2 5" xfId="5919"/>
    <cellStyle name="Normal 71 2 3" xfId="5920"/>
    <cellStyle name="Normal 71 2 3 2" xfId="5921"/>
    <cellStyle name="Normal 71 2 3 3" xfId="5922"/>
    <cellStyle name="Normal 71 2 3 4" xfId="5923"/>
    <cellStyle name="Normal 71 2 3 5" xfId="5924"/>
    <cellStyle name="Normal 71 2 4" xfId="5925"/>
    <cellStyle name="Normal 71 2 4 2" xfId="5926"/>
    <cellStyle name="Normal 71 2 4 3" xfId="5927"/>
    <cellStyle name="Normal 71 2 4 4" xfId="5928"/>
    <cellStyle name="Normal 71 2 4 5" xfId="5929"/>
    <cellStyle name="Normal 71 2 5" xfId="5930"/>
    <cellStyle name="Normal 71 2 6" xfId="5931"/>
    <cellStyle name="Normal 71 2 7" xfId="5932"/>
    <cellStyle name="Normal 71 2 8" xfId="5933"/>
    <cellStyle name="Normal 71 3" xfId="5934"/>
    <cellStyle name="Normal 71 3 2" xfId="5935"/>
    <cellStyle name="Normal 71 3 2 2" xfId="5936"/>
    <cellStyle name="Normal 71 3 2 3" xfId="5937"/>
    <cellStyle name="Normal 71 3 2 4" xfId="5938"/>
    <cellStyle name="Normal 71 3 2 5" xfId="5939"/>
    <cellStyle name="Normal 71 3 3" xfId="5940"/>
    <cellStyle name="Normal 71 3 3 2" xfId="5941"/>
    <cellStyle name="Normal 71 3 3 3" xfId="5942"/>
    <cellStyle name="Normal 71 3 3 4" xfId="5943"/>
    <cellStyle name="Normal 71 3 3 5" xfId="5944"/>
    <cellStyle name="Normal 71 3 4" xfId="5945"/>
    <cellStyle name="Normal 71 3 4 2" xfId="5946"/>
    <cellStyle name="Normal 71 3 4 3" xfId="5947"/>
    <cellStyle name="Normal 71 3 4 4" xfId="5948"/>
    <cellStyle name="Normal 71 3 4 5" xfId="5949"/>
    <cellStyle name="Normal 71 3 5" xfId="5950"/>
    <cellStyle name="Normal 71 3 6" xfId="5951"/>
    <cellStyle name="Normal 71 3 7" xfId="5952"/>
    <cellStyle name="Normal 71 3 8" xfId="5953"/>
    <cellStyle name="Normal 71 4" xfId="5954"/>
    <cellStyle name="Normal 71 4 2" xfId="5955"/>
    <cellStyle name="Normal 71 4 2 2" xfId="5956"/>
    <cellStyle name="Normal 71 4 2 3" xfId="5957"/>
    <cellStyle name="Normal 71 4 2 4" xfId="5958"/>
    <cellStyle name="Normal 71 4 2 5" xfId="5959"/>
    <cellStyle name="Normal 71 4 3" xfId="5960"/>
    <cellStyle name="Normal 71 4 3 2" xfId="5961"/>
    <cellStyle name="Normal 71 4 3 3" xfId="5962"/>
    <cellStyle name="Normal 71 4 3 4" xfId="5963"/>
    <cellStyle name="Normal 71 4 3 5" xfId="5964"/>
    <cellStyle name="Normal 71 4 4" xfId="5965"/>
    <cellStyle name="Normal 71 4 4 2" xfId="5966"/>
    <cellStyle name="Normal 71 4 4 3" xfId="5967"/>
    <cellStyle name="Normal 71 4 4 4" xfId="5968"/>
    <cellStyle name="Normal 71 4 4 5" xfId="5969"/>
    <cellStyle name="Normal 71 4 5" xfId="5970"/>
    <cellStyle name="Normal 71 4 6" xfId="5971"/>
    <cellStyle name="Normal 71 4 7" xfId="5972"/>
    <cellStyle name="Normal 71 4 8" xfId="5973"/>
    <cellStyle name="Normal 71 5" xfId="5974"/>
    <cellStyle name="Normal 71 5 2" xfId="5975"/>
    <cellStyle name="Normal 71 5 2 2" xfId="5976"/>
    <cellStyle name="Normal 71 5 2 3" xfId="5977"/>
    <cellStyle name="Normal 71 5 2 4" xfId="5978"/>
    <cellStyle name="Normal 71 5 2 5" xfId="5979"/>
    <cellStyle name="Normal 71 5 3" xfId="5980"/>
    <cellStyle name="Normal 71 5 3 2" xfId="5981"/>
    <cellStyle name="Normal 71 5 3 3" xfId="5982"/>
    <cellStyle name="Normal 71 5 3 4" xfId="5983"/>
    <cellStyle name="Normal 71 5 3 5" xfId="5984"/>
    <cellStyle name="Normal 71 5 4" xfId="5985"/>
    <cellStyle name="Normal 71 5 4 2" xfId="5986"/>
    <cellStyle name="Normal 71 5 4 3" xfId="5987"/>
    <cellStyle name="Normal 71 5 4 4" xfId="5988"/>
    <cellStyle name="Normal 71 5 4 5" xfId="5989"/>
    <cellStyle name="Normal 71 5 5" xfId="5990"/>
    <cellStyle name="Normal 71 5 6" xfId="5991"/>
    <cellStyle name="Normal 71 5 7" xfId="5992"/>
    <cellStyle name="Normal 71 5 8" xfId="5993"/>
    <cellStyle name="Normal 71 6" xfId="5994"/>
    <cellStyle name="Normal 71 6 2" xfId="5995"/>
    <cellStyle name="Normal 71 6 2 2" xfId="5996"/>
    <cellStyle name="Normal 71 6 2 3" xfId="5997"/>
    <cellStyle name="Normal 71 6 2 4" xfId="5998"/>
    <cellStyle name="Normal 71 6 2 5" xfId="5999"/>
    <cellStyle name="Normal 71 6 3" xfId="6000"/>
    <cellStyle name="Normal 71 6 3 2" xfId="6001"/>
    <cellStyle name="Normal 71 6 3 3" xfId="6002"/>
    <cellStyle name="Normal 71 6 3 4" xfId="6003"/>
    <cellStyle name="Normal 71 6 3 5" xfId="6004"/>
    <cellStyle name="Normal 71 6 4" xfId="6005"/>
    <cellStyle name="Normal 71 6 4 2" xfId="6006"/>
    <cellStyle name="Normal 71 6 4 3" xfId="6007"/>
    <cellStyle name="Normal 71 6 4 4" xfId="6008"/>
    <cellStyle name="Normal 71 6 4 5" xfId="6009"/>
    <cellStyle name="Normal 71 6 5" xfId="6010"/>
    <cellStyle name="Normal 71 6 6" xfId="6011"/>
    <cellStyle name="Normal 71 6 7" xfId="6012"/>
    <cellStyle name="Normal 71 6 8" xfId="6013"/>
    <cellStyle name="Normal 71 7" xfId="6014"/>
    <cellStyle name="Normal 71 7 2" xfId="6015"/>
    <cellStyle name="Normal 71 7 2 2" xfId="6016"/>
    <cellStyle name="Normal 71 7 2 3" xfId="6017"/>
    <cellStyle name="Normal 71 7 2 4" xfId="6018"/>
    <cellStyle name="Normal 71 7 2 5" xfId="6019"/>
    <cellStyle name="Normal 71 7 3" xfId="6020"/>
    <cellStyle name="Normal 71 7 3 2" xfId="6021"/>
    <cellStyle name="Normal 71 7 3 3" xfId="6022"/>
    <cellStyle name="Normal 71 7 3 4" xfId="6023"/>
    <cellStyle name="Normal 71 7 3 5" xfId="6024"/>
    <cellStyle name="Normal 71 7 4" xfId="6025"/>
    <cellStyle name="Normal 71 7 4 2" xfId="6026"/>
    <cellStyle name="Normal 71 7 4 3" xfId="6027"/>
    <cellStyle name="Normal 71 7 4 4" xfId="6028"/>
    <cellStyle name="Normal 71 7 4 5" xfId="6029"/>
    <cellStyle name="Normal 71 7 5" xfId="6030"/>
    <cellStyle name="Normal 71 7 6" xfId="6031"/>
    <cellStyle name="Normal 71 7 7" xfId="6032"/>
    <cellStyle name="Normal 71 7 8" xfId="6033"/>
    <cellStyle name="Normal 71 8" xfId="6034"/>
    <cellStyle name="Normal 71 8 2" xfId="6035"/>
    <cellStyle name="Normal 71 8 2 2" xfId="6036"/>
    <cellStyle name="Normal 71 8 2 3" xfId="6037"/>
    <cellStyle name="Normal 71 8 2 4" xfId="6038"/>
    <cellStyle name="Normal 71 8 2 5" xfId="6039"/>
    <cellStyle name="Normal 71 8 3" xfId="6040"/>
    <cellStyle name="Normal 71 8 3 2" xfId="6041"/>
    <cellStyle name="Normal 71 8 3 3" xfId="6042"/>
    <cellStyle name="Normal 71 8 3 4" xfId="6043"/>
    <cellStyle name="Normal 71 8 3 5" xfId="6044"/>
    <cellStyle name="Normal 71 8 4" xfId="6045"/>
    <cellStyle name="Normal 71 8 4 2" xfId="6046"/>
    <cellStyle name="Normal 71 8 4 3" xfId="6047"/>
    <cellStyle name="Normal 71 8 4 4" xfId="6048"/>
    <cellStyle name="Normal 71 8 4 5" xfId="6049"/>
    <cellStyle name="Normal 71 8 5" xfId="6050"/>
    <cellStyle name="Normal 71 8 6" xfId="6051"/>
    <cellStyle name="Normal 71 8 7" xfId="6052"/>
    <cellStyle name="Normal 71 8 8" xfId="6053"/>
    <cellStyle name="Normal 71 9" xfId="6054"/>
    <cellStyle name="Normal 71 9 2" xfId="6055"/>
    <cellStyle name="Normal 71 9 2 2" xfId="6056"/>
    <cellStyle name="Normal 71 9 2 3" xfId="6057"/>
    <cellStyle name="Normal 71 9 2 4" xfId="6058"/>
    <cellStyle name="Normal 71 9 2 5" xfId="6059"/>
    <cellStyle name="Normal 71 9 3" xfId="6060"/>
    <cellStyle name="Normal 71 9 3 2" xfId="6061"/>
    <cellStyle name="Normal 71 9 3 3" xfId="6062"/>
    <cellStyle name="Normal 71 9 3 4" xfId="6063"/>
    <cellStyle name="Normal 71 9 3 5" xfId="6064"/>
    <cellStyle name="Normal 71 9 4" xfId="6065"/>
    <cellStyle name="Normal 71 9 4 2" xfId="6066"/>
    <cellStyle name="Normal 71 9 4 3" xfId="6067"/>
    <cellStyle name="Normal 71 9 4 4" xfId="6068"/>
    <cellStyle name="Normal 71 9 4 5" xfId="6069"/>
    <cellStyle name="Normal 71 9 5" xfId="6070"/>
    <cellStyle name="Normal 71 9 6" xfId="6071"/>
    <cellStyle name="Normal 71 9 7" xfId="6072"/>
    <cellStyle name="Normal 71 9 8" xfId="6073"/>
    <cellStyle name="Normal 72" xfId="6074"/>
    <cellStyle name="Normal 72 10" xfId="6075"/>
    <cellStyle name="Normal 72 10 2" xfId="6076"/>
    <cellStyle name="Normal 72 10 2 2" xfId="6077"/>
    <cellStyle name="Normal 72 10 2 3" xfId="6078"/>
    <cellStyle name="Normal 72 10 2 4" xfId="6079"/>
    <cellStyle name="Normal 72 10 2 5" xfId="6080"/>
    <cellStyle name="Normal 72 10 3" xfId="6081"/>
    <cellStyle name="Normal 72 10 3 2" xfId="6082"/>
    <cellStyle name="Normal 72 10 3 3" xfId="6083"/>
    <cellStyle name="Normal 72 10 3 4" xfId="6084"/>
    <cellStyle name="Normal 72 10 3 5" xfId="6085"/>
    <cellStyle name="Normal 72 10 4" xfId="6086"/>
    <cellStyle name="Normal 72 10 4 2" xfId="6087"/>
    <cellStyle name="Normal 72 10 4 3" xfId="6088"/>
    <cellStyle name="Normal 72 10 4 4" xfId="6089"/>
    <cellStyle name="Normal 72 10 4 5" xfId="6090"/>
    <cellStyle name="Normal 72 10 5" xfId="6091"/>
    <cellStyle name="Normal 72 10 6" xfId="6092"/>
    <cellStyle name="Normal 72 10 7" xfId="6093"/>
    <cellStyle name="Normal 72 10 8" xfId="6094"/>
    <cellStyle name="Normal 72 11" xfId="6095"/>
    <cellStyle name="Normal 72 11 2" xfId="6096"/>
    <cellStyle name="Normal 72 11 2 2" xfId="6097"/>
    <cellStyle name="Normal 72 11 2 3" xfId="6098"/>
    <cellStyle name="Normal 72 11 2 4" xfId="6099"/>
    <cellStyle name="Normal 72 11 2 5" xfId="6100"/>
    <cellStyle name="Normal 72 11 3" xfId="6101"/>
    <cellStyle name="Normal 72 11 3 2" xfId="6102"/>
    <cellStyle name="Normal 72 11 3 3" xfId="6103"/>
    <cellStyle name="Normal 72 11 3 4" xfId="6104"/>
    <cellStyle name="Normal 72 11 3 5" xfId="6105"/>
    <cellStyle name="Normal 72 11 4" xfId="6106"/>
    <cellStyle name="Normal 72 11 4 2" xfId="6107"/>
    <cellStyle name="Normal 72 11 4 3" xfId="6108"/>
    <cellStyle name="Normal 72 11 4 4" xfId="6109"/>
    <cellStyle name="Normal 72 11 4 5" xfId="6110"/>
    <cellStyle name="Normal 72 11 5" xfId="6111"/>
    <cellStyle name="Normal 72 11 6" xfId="6112"/>
    <cellStyle name="Normal 72 11 7" xfId="6113"/>
    <cellStyle name="Normal 72 11 8" xfId="6114"/>
    <cellStyle name="Normal 72 12" xfId="6115"/>
    <cellStyle name="Normal 72 12 2" xfId="6116"/>
    <cellStyle name="Normal 72 12 3" xfId="6117"/>
    <cellStyle name="Normal 72 12 4" xfId="6118"/>
    <cellStyle name="Normal 72 12 5" xfId="6119"/>
    <cellStyle name="Normal 72 13" xfId="6120"/>
    <cellStyle name="Normal 72 13 2" xfId="6121"/>
    <cellStyle name="Normal 72 13 3" xfId="6122"/>
    <cellStyle name="Normal 72 13 4" xfId="6123"/>
    <cellStyle name="Normal 72 13 5" xfId="6124"/>
    <cellStyle name="Normal 72 14" xfId="6125"/>
    <cellStyle name="Normal 72 14 2" xfId="6126"/>
    <cellStyle name="Normal 72 14 3" xfId="6127"/>
    <cellStyle name="Normal 72 14 4" xfId="6128"/>
    <cellStyle name="Normal 72 14 5" xfId="6129"/>
    <cellStyle name="Normal 72 15" xfId="6130"/>
    <cellStyle name="Normal 72 16" xfId="6131"/>
    <cellStyle name="Normal 72 17" xfId="6132"/>
    <cellStyle name="Normal 72 18" xfId="6133"/>
    <cellStyle name="Normal 72 2" xfId="6134"/>
    <cellStyle name="Normal 72 2 2" xfId="6135"/>
    <cellStyle name="Normal 72 2 2 2" xfId="6136"/>
    <cellStyle name="Normal 72 2 2 3" xfId="6137"/>
    <cellStyle name="Normal 72 2 2 4" xfId="6138"/>
    <cellStyle name="Normal 72 2 2 5" xfId="6139"/>
    <cellStyle name="Normal 72 2 3" xfId="6140"/>
    <cellStyle name="Normal 72 2 3 2" xfId="6141"/>
    <cellStyle name="Normal 72 2 3 3" xfId="6142"/>
    <cellStyle name="Normal 72 2 3 4" xfId="6143"/>
    <cellStyle name="Normal 72 2 3 5" xfId="6144"/>
    <cellStyle name="Normal 72 2 4" xfId="6145"/>
    <cellStyle name="Normal 72 2 4 2" xfId="6146"/>
    <cellStyle name="Normal 72 2 4 3" xfId="6147"/>
    <cellStyle name="Normal 72 2 4 4" xfId="6148"/>
    <cellStyle name="Normal 72 2 4 5" xfId="6149"/>
    <cellStyle name="Normal 72 2 5" xfId="6150"/>
    <cellStyle name="Normal 72 2 6" xfId="6151"/>
    <cellStyle name="Normal 72 2 7" xfId="6152"/>
    <cellStyle name="Normal 72 2 8" xfId="6153"/>
    <cellStyle name="Normal 72 3" xfId="6154"/>
    <cellStyle name="Normal 72 3 2" xfId="6155"/>
    <cellStyle name="Normal 72 3 2 2" xfId="6156"/>
    <cellStyle name="Normal 72 3 2 3" xfId="6157"/>
    <cellStyle name="Normal 72 3 2 4" xfId="6158"/>
    <cellStyle name="Normal 72 3 2 5" xfId="6159"/>
    <cellStyle name="Normal 72 3 3" xfId="6160"/>
    <cellStyle name="Normal 72 3 3 2" xfId="6161"/>
    <cellStyle name="Normal 72 3 3 3" xfId="6162"/>
    <cellStyle name="Normal 72 3 3 4" xfId="6163"/>
    <cellStyle name="Normal 72 3 3 5" xfId="6164"/>
    <cellStyle name="Normal 72 3 4" xfId="6165"/>
    <cellStyle name="Normal 72 3 4 2" xfId="6166"/>
    <cellStyle name="Normal 72 3 4 3" xfId="6167"/>
    <cellStyle name="Normal 72 3 4 4" xfId="6168"/>
    <cellStyle name="Normal 72 3 4 5" xfId="6169"/>
    <cellStyle name="Normal 72 3 5" xfId="6170"/>
    <cellStyle name="Normal 72 3 6" xfId="6171"/>
    <cellStyle name="Normal 72 3 7" xfId="6172"/>
    <cellStyle name="Normal 72 3 8" xfId="6173"/>
    <cellStyle name="Normal 72 4" xfId="6174"/>
    <cellStyle name="Normal 72 4 2" xfId="6175"/>
    <cellStyle name="Normal 72 4 2 2" xfId="6176"/>
    <cellStyle name="Normal 72 4 2 3" xfId="6177"/>
    <cellStyle name="Normal 72 4 2 4" xfId="6178"/>
    <cellStyle name="Normal 72 4 2 5" xfId="6179"/>
    <cellStyle name="Normal 72 4 3" xfId="6180"/>
    <cellStyle name="Normal 72 4 3 2" xfId="6181"/>
    <cellStyle name="Normal 72 4 3 3" xfId="6182"/>
    <cellStyle name="Normal 72 4 3 4" xfId="6183"/>
    <cellStyle name="Normal 72 4 3 5" xfId="6184"/>
    <cellStyle name="Normal 72 4 4" xfId="6185"/>
    <cellStyle name="Normal 72 4 4 2" xfId="6186"/>
    <cellStyle name="Normal 72 4 4 3" xfId="6187"/>
    <cellStyle name="Normal 72 4 4 4" xfId="6188"/>
    <cellStyle name="Normal 72 4 4 5" xfId="6189"/>
    <cellStyle name="Normal 72 4 5" xfId="6190"/>
    <cellStyle name="Normal 72 4 6" xfId="6191"/>
    <cellStyle name="Normal 72 4 7" xfId="6192"/>
    <cellStyle name="Normal 72 4 8" xfId="6193"/>
    <cellStyle name="Normal 72 5" xfId="6194"/>
    <cellStyle name="Normal 72 5 2" xfId="6195"/>
    <cellStyle name="Normal 72 5 2 2" xfId="6196"/>
    <cellStyle name="Normal 72 5 2 3" xfId="6197"/>
    <cellStyle name="Normal 72 5 2 4" xfId="6198"/>
    <cellStyle name="Normal 72 5 2 5" xfId="6199"/>
    <cellStyle name="Normal 72 5 3" xfId="6200"/>
    <cellStyle name="Normal 72 5 3 2" xfId="6201"/>
    <cellStyle name="Normal 72 5 3 3" xfId="6202"/>
    <cellStyle name="Normal 72 5 3 4" xfId="6203"/>
    <cellStyle name="Normal 72 5 3 5" xfId="6204"/>
    <cellStyle name="Normal 72 5 4" xfId="6205"/>
    <cellStyle name="Normal 72 5 4 2" xfId="6206"/>
    <cellStyle name="Normal 72 5 4 3" xfId="6207"/>
    <cellStyle name="Normal 72 5 4 4" xfId="6208"/>
    <cellStyle name="Normal 72 5 4 5" xfId="6209"/>
    <cellStyle name="Normal 72 5 5" xfId="6210"/>
    <cellStyle name="Normal 72 5 6" xfId="6211"/>
    <cellStyle name="Normal 72 5 7" xfId="6212"/>
    <cellStyle name="Normal 72 5 8" xfId="6213"/>
    <cellStyle name="Normal 72 6" xfId="6214"/>
    <cellStyle name="Normal 72 6 2" xfId="6215"/>
    <cellStyle name="Normal 72 6 2 2" xfId="6216"/>
    <cellStyle name="Normal 72 6 2 3" xfId="6217"/>
    <cellStyle name="Normal 72 6 2 4" xfId="6218"/>
    <cellStyle name="Normal 72 6 2 5" xfId="6219"/>
    <cellStyle name="Normal 72 6 3" xfId="6220"/>
    <cellStyle name="Normal 72 6 3 2" xfId="6221"/>
    <cellStyle name="Normal 72 6 3 3" xfId="6222"/>
    <cellStyle name="Normal 72 6 3 4" xfId="6223"/>
    <cellStyle name="Normal 72 6 3 5" xfId="6224"/>
    <cellStyle name="Normal 72 6 4" xfId="6225"/>
    <cellStyle name="Normal 72 6 4 2" xfId="6226"/>
    <cellStyle name="Normal 72 6 4 3" xfId="6227"/>
    <cellStyle name="Normal 72 6 4 4" xfId="6228"/>
    <cellStyle name="Normal 72 6 4 5" xfId="6229"/>
    <cellStyle name="Normal 72 6 5" xfId="6230"/>
    <cellStyle name="Normal 72 6 6" xfId="6231"/>
    <cellStyle name="Normal 72 6 7" xfId="6232"/>
    <cellStyle name="Normal 72 6 8" xfId="6233"/>
    <cellStyle name="Normal 72 7" xfId="6234"/>
    <cellStyle name="Normal 72 7 2" xfId="6235"/>
    <cellStyle name="Normal 72 7 2 2" xfId="6236"/>
    <cellStyle name="Normal 72 7 2 3" xfId="6237"/>
    <cellStyle name="Normal 72 7 2 4" xfId="6238"/>
    <cellStyle name="Normal 72 7 2 5" xfId="6239"/>
    <cellStyle name="Normal 72 7 3" xfId="6240"/>
    <cellStyle name="Normal 72 7 3 2" xfId="6241"/>
    <cellStyle name="Normal 72 7 3 3" xfId="6242"/>
    <cellStyle name="Normal 72 7 3 4" xfId="6243"/>
    <cellStyle name="Normal 72 7 3 5" xfId="6244"/>
    <cellStyle name="Normal 72 7 4" xfId="6245"/>
    <cellStyle name="Normal 72 7 4 2" xfId="6246"/>
    <cellStyle name="Normal 72 7 4 3" xfId="6247"/>
    <cellStyle name="Normal 72 7 4 4" xfId="6248"/>
    <cellStyle name="Normal 72 7 4 5" xfId="6249"/>
    <cellStyle name="Normal 72 7 5" xfId="6250"/>
    <cellStyle name="Normal 72 7 6" xfId="6251"/>
    <cellStyle name="Normal 72 7 7" xfId="6252"/>
    <cellStyle name="Normal 72 7 8" xfId="6253"/>
    <cellStyle name="Normal 72 8" xfId="6254"/>
    <cellStyle name="Normal 72 8 2" xfId="6255"/>
    <cellStyle name="Normal 72 8 2 2" xfId="6256"/>
    <cellStyle name="Normal 72 8 2 3" xfId="6257"/>
    <cellStyle name="Normal 72 8 2 4" xfId="6258"/>
    <cellStyle name="Normal 72 8 2 5" xfId="6259"/>
    <cellStyle name="Normal 72 8 3" xfId="6260"/>
    <cellStyle name="Normal 72 8 3 2" xfId="6261"/>
    <cellStyle name="Normal 72 8 3 3" xfId="6262"/>
    <cellStyle name="Normal 72 8 3 4" xfId="6263"/>
    <cellStyle name="Normal 72 8 3 5" xfId="6264"/>
    <cellStyle name="Normal 72 8 4" xfId="6265"/>
    <cellStyle name="Normal 72 8 4 2" xfId="6266"/>
    <cellStyle name="Normal 72 8 4 3" xfId="6267"/>
    <cellStyle name="Normal 72 8 4 4" xfId="6268"/>
    <cellStyle name="Normal 72 8 4 5" xfId="6269"/>
    <cellStyle name="Normal 72 8 5" xfId="6270"/>
    <cellStyle name="Normal 72 8 6" xfId="6271"/>
    <cellStyle name="Normal 72 8 7" xfId="6272"/>
    <cellStyle name="Normal 72 8 8" xfId="6273"/>
    <cellStyle name="Normal 72 9" xfId="6274"/>
    <cellStyle name="Normal 72 9 2" xfId="6275"/>
    <cellStyle name="Normal 72 9 2 2" xfId="6276"/>
    <cellStyle name="Normal 72 9 2 3" xfId="6277"/>
    <cellStyle name="Normal 72 9 2 4" xfId="6278"/>
    <cellStyle name="Normal 72 9 2 5" xfId="6279"/>
    <cellStyle name="Normal 72 9 3" xfId="6280"/>
    <cellStyle name="Normal 72 9 3 2" xfId="6281"/>
    <cellStyle name="Normal 72 9 3 3" xfId="6282"/>
    <cellStyle name="Normal 72 9 3 4" xfId="6283"/>
    <cellStyle name="Normal 72 9 3 5" xfId="6284"/>
    <cellStyle name="Normal 72 9 4" xfId="6285"/>
    <cellStyle name="Normal 72 9 4 2" xfId="6286"/>
    <cellStyle name="Normal 72 9 4 3" xfId="6287"/>
    <cellStyle name="Normal 72 9 4 4" xfId="6288"/>
    <cellStyle name="Normal 72 9 4 5" xfId="6289"/>
    <cellStyle name="Normal 72 9 5" xfId="6290"/>
    <cellStyle name="Normal 72 9 6" xfId="6291"/>
    <cellStyle name="Normal 72 9 7" xfId="6292"/>
    <cellStyle name="Normal 72 9 8" xfId="6293"/>
    <cellStyle name="Normal 73" xfId="6294"/>
    <cellStyle name="Normal 73 10" xfId="6295"/>
    <cellStyle name="Normal 73 10 2" xfId="6296"/>
    <cellStyle name="Normal 73 10 2 2" xfId="6297"/>
    <cellStyle name="Normal 73 10 2 3" xfId="6298"/>
    <cellStyle name="Normal 73 10 2 4" xfId="6299"/>
    <cellStyle name="Normal 73 10 2 5" xfId="6300"/>
    <cellStyle name="Normal 73 10 3" xfId="6301"/>
    <cellStyle name="Normal 73 10 3 2" xfId="6302"/>
    <cellStyle name="Normal 73 10 3 3" xfId="6303"/>
    <cellStyle name="Normal 73 10 3 4" xfId="6304"/>
    <cellStyle name="Normal 73 10 3 5" xfId="6305"/>
    <cellStyle name="Normal 73 10 4" xfId="6306"/>
    <cellStyle name="Normal 73 10 4 2" xfId="6307"/>
    <cellStyle name="Normal 73 10 4 3" xfId="6308"/>
    <cellStyle name="Normal 73 10 4 4" xfId="6309"/>
    <cellStyle name="Normal 73 10 4 5" xfId="6310"/>
    <cellStyle name="Normal 73 10 5" xfId="6311"/>
    <cellStyle name="Normal 73 10 6" xfId="6312"/>
    <cellStyle name="Normal 73 10 7" xfId="6313"/>
    <cellStyle name="Normal 73 10 8" xfId="6314"/>
    <cellStyle name="Normal 73 11" xfId="6315"/>
    <cellStyle name="Normal 73 11 2" xfId="6316"/>
    <cellStyle name="Normal 73 11 2 2" xfId="6317"/>
    <cellStyle name="Normal 73 11 2 3" xfId="6318"/>
    <cellStyle name="Normal 73 11 2 4" xfId="6319"/>
    <cellStyle name="Normal 73 11 2 5" xfId="6320"/>
    <cellStyle name="Normal 73 11 3" xfId="6321"/>
    <cellStyle name="Normal 73 11 3 2" xfId="6322"/>
    <cellStyle name="Normal 73 11 3 3" xfId="6323"/>
    <cellStyle name="Normal 73 11 3 4" xfId="6324"/>
    <cellStyle name="Normal 73 11 3 5" xfId="6325"/>
    <cellStyle name="Normal 73 11 4" xfId="6326"/>
    <cellStyle name="Normal 73 11 4 2" xfId="6327"/>
    <cellStyle name="Normal 73 11 4 3" xfId="6328"/>
    <cellStyle name="Normal 73 11 4 4" xfId="6329"/>
    <cellStyle name="Normal 73 11 4 5" xfId="6330"/>
    <cellStyle name="Normal 73 11 5" xfId="6331"/>
    <cellStyle name="Normal 73 11 6" xfId="6332"/>
    <cellStyle name="Normal 73 11 7" xfId="6333"/>
    <cellStyle name="Normal 73 11 8" xfId="6334"/>
    <cellStyle name="Normal 73 12" xfId="6335"/>
    <cellStyle name="Normal 73 12 2" xfId="6336"/>
    <cellStyle name="Normal 73 12 3" xfId="6337"/>
    <cellStyle name="Normal 73 12 4" xfId="6338"/>
    <cellStyle name="Normal 73 12 5" xfId="6339"/>
    <cellStyle name="Normal 73 13" xfId="6340"/>
    <cellStyle name="Normal 73 13 2" xfId="6341"/>
    <cellStyle name="Normal 73 13 3" xfId="6342"/>
    <cellStyle name="Normal 73 13 4" xfId="6343"/>
    <cellStyle name="Normal 73 13 5" xfId="6344"/>
    <cellStyle name="Normal 73 14" xfId="6345"/>
    <cellStyle name="Normal 73 14 2" xfId="6346"/>
    <cellStyle name="Normal 73 14 3" xfId="6347"/>
    <cellStyle name="Normal 73 14 4" xfId="6348"/>
    <cellStyle name="Normal 73 14 5" xfId="6349"/>
    <cellStyle name="Normal 73 15" xfId="6350"/>
    <cellStyle name="Normal 73 16" xfId="6351"/>
    <cellStyle name="Normal 73 17" xfId="6352"/>
    <cellStyle name="Normal 73 18" xfId="6353"/>
    <cellStyle name="Normal 73 2" xfId="6354"/>
    <cellStyle name="Normal 73 2 2" xfId="6355"/>
    <cellStyle name="Normal 73 2 2 2" xfId="6356"/>
    <cellStyle name="Normal 73 2 2 3" xfId="6357"/>
    <cellStyle name="Normal 73 2 2 4" xfId="6358"/>
    <cellStyle name="Normal 73 2 2 5" xfId="6359"/>
    <cellStyle name="Normal 73 2 3" xfId="6360"/>
    <cellStyle name="Normal 73 2 3 2" xfId="6361"/>
    <cellStyle name="Normal 73 2 3 3" xfId="6362"/>
    <cellStyle name="Normal 73 2 3 4" xfId="6363"/>
    <cellStyle name="Normal 73 2 3 5" xfId="6364"/>
    <cellStyle name="Normal 73 2 4" xfId="6365"/>
    <cellStyle name="Normal 73 2 4 2" xfId="6366"/>
    <cellStyle name="Normal 73 2 4 3" xfId="6367"/>
    <cellStyle name="Normal 73 2 4 4" xfId="6368"/>
    <cellStyle name="Normal 73 2 4 5" xfId="6369"/>
    <cellStyle name="Normal 73 2 5" xfId="6370"/>
    <cellStyle name="Normal 73 2 6" xfId="6371"/>
    <cellStyle name="Normal 73 2 7" xfId="6372"/>
    <cellStyle name="Normal 73 2 8" xfId="6373"/>
    <cellStyle name="Normal 73 3" xfId="6374"/>
    <cellStyle name="Normal 73 3 2" xfId="6375"/>
    <cellStyle name="Normal 73 3 2 2" xfId="6376"/>
    <cellStyle name="Normal 73 3 2 3" xfId="6377"/>
    <cellStyle name="Normal 73 3 2 4" xfId="6378"/>
    <cellStyle name="Normal 73 3 2 5" xfId="6379"/>
    <cellStyle name="Normal 73 3 3" xfId="6380"/>
    <cellStyle name="Normal 73 3 3 2" xfId="6381"/>
    <cellStyle name="Normal 73 3 3 3" xfId="6382"/>
    <cellStyle name="Normal 73 3 3 4" xfId="6383"/>
    <cellStyle name="Normal 73 3 3 5" xfId="6384"/>
    <cellStyle name="Normal 73 3 4" xfId="6385"/>
    <cellStyle name="Normal 73 3 4 2" xfId="6386"/>
    <cellStyle name="Normal 73 3 4 3" xfId="6387"/>
    <cellStyle name="Normal 73 3 4 4" xfId="6388"/>
    <cellStyle name="Normal 73 3 4 5" xfId="6389"/>
    <cellStyle name="Normal 73 3 5" xfId="6390"/>
    <cellStyle name="Normal 73 3 6" xfId="6391"/>
    <cellStyle name="Normal 73 3 7" xfId="6392"/>
    <cellStyle name="Normal 73 3 8" xfId="6393"/>
    <cellStyle name="Normal 73 4" xfId="6394"/>
    <cellStyle name="Normal 73 4 2" xfId="6395"/>
    <cellStyle name="Normal 73 4 2 2" xfId="6396"/>
    <cellStyle name="Normal 73 4 2 3" xfId="6397"/>
    <cellStyle name="Normal 73 4 2 4" xfId="6398"/>
    <cellStyle name="Normal 73 4 2 5" xfId="6399"/>
    <cellStyle name="Normal 73 4 3" xfId="6400"/>
    <cellStyle name="Normal 73 4 3 2" xfId="6401"/>
    <cellStyle name="Normal 73 4 3 3" xfId="6402"/>
    <cellStyle name="Normal 73 4 3 4" xfId="6403"/>
    <cellStyle name="Normal 73 4 3 5" xfId="6404"/>
    <cellStyle name="Normal 73 4 4" xfId="6405"/>
    <cellStyle name="Normal 73 4 4 2" xfId="6406"/>
    <cellStyle name="Normal 73 4 4 3" xfId="6407"/>
    <cellStyle name="Normal 73 4 4 4" xfId="6408"/>
    <cellStyle name="Normal 73 4 4 5" xfId="6409"/>
    <cellStyle name="Normal 73 4 5" xfId="6410"/>
    <cellStyle name="Normal 73 4 6" xfId="6411"/>
    <cellStyle name="Normal 73 4 7" xfId="6412"/>
    <cellStyle name="Normal 73 4 8" xfId="6413"/>
    <cellStyle name="Normal 73 5" xfId="6414"/>
    <cellStyle name="Normal 73 5 2" xfId="6415"/>
    <cellStyle name="Normal 73 5 2 2" xfId="6416"/>
    <cellStyle name="Normal 73 5 2 3" xfId="6417"/>
    <cellStyle name="Normal 73 5 2 4" xfId="6418"/>
    <cellStyle name="Normal 73 5 2 5" xfId="6419"/>
    <cellStyle name="Normal 73 5 3" xfId="6420"/>
    <cellStyle name="Normal 73 5 3 2" xfId="6421"/>
    <cellStyle name="Normal 73 5 3 3" xfId="6422"/>
    <cellStyle name="Normal 73 5 3 4" xfId="6423"/>
    <cellStyle name="Normal 73 5 3 5" xfId="6424"/>
    <cellStyle name="Normal 73 5 4" xfId="6425"/>
    <cellStyle name="Normal 73 5 4 2" xfId="6426"/>
    <cellStyle name="Normal 73 5 4 3" xfId="6427"/>
    <cellStyle name="Normal 73 5 4 4" xfId="6428"/>
    <cellStyle name="Normal 73 5 4 5" xfId="6429"/>
    <cellStyle name="Normal 73 5 5" xfId="6430"/>
    <cellStyle name="Normal 73 5 6" xfId="6431"/>
    <cellStyle name="Normal 73 5 7" xfId="6432"/>
    <cellStyle name="Normal 73 5 8" xfId="6433"/>
    <cellStyle name="Normal 73 6" xfId="6434"/>
    <cellStyle name="Normal 73 6 2" xfId="6435"/>
    <cellStyle name="Normal 73 6 2 2" xfId="6436"/>
    <cellStyle name="Normal 73 6 2 3" xfId="6437"/>
    <cellStyle name="Normal 73 6 2 4" xfId="6438"/>
    <cellStyle name="Normal 73 6 2 5" xfId="6439"/>
    <cellStyle name="Normal 73 6 3" xfId="6440"/>
    <cellStyle name="Normal 73 6 3 2" xfId="6441"/>
    <cellStyle name="Normal 73 6 3 3" xfId="6442"/>
    <cellStyle name="Normal 73 6 3 4" xfId="6443"/>
    <cellStyle name="Normal 73 6 3 5" xfId="6444"/>
    <cellStyle name="Normal 73 6 4" xfId="6445"/>
    <cellStyle name="Normal 73 6 4 2" xfId="6446"/>
    <cellStyle name="Normal 73 6 4 3" xfId="6447"/>
    <cellStyle name="Normal 73 6 4 4" xfId="6448"/>
    <cellStyle name="Normal 73 6 4 5" xfId="6449"/>
    <cellStyle name="Normal 73 6 5" xfId="6450"/>
    <cellStyle name="Normal 73 6 6" xfId="6451"/>
    <cellStyle name="Normal 73 6 7" xfId="6452"/>
    <cellStyle name="Normal 73 6 8" xfId="6453"/>
    <cellStyle name="Normal 73 7" xfId="6454"/>
    <cellStyle name="Normal 73 7 2" xfId="6455"/>
    <cellStyle name="Normal 73 7 2 2" xfId="6456"/>
    <cellStyle name="Normal 73 7 2 3" xfId="6457"/>
    <cellStyle name="Normal 73 7 2 4" xfId="6458"/>
    <cellStyle name="Normal 73 7 2 5" xfId="6459"/>
    <cellStyle name="Normal 73 7 3" xfId="6460"/>
    <cellStyle name="Normal 73 7 3 2" xfId="6461"/>
    <cellStyle name="Normal 73 7 3 3" xfId="6462"/>
    <cellStyle name="Normal 73 7 3 4" xfId="6463"/>
    <cellStyle name="Normal 73 7 3 5" xfId="6464"/>
    <cellStyle name="Normal 73 7 4" xfId="6465"/>
    <cellStyle name="Normal 73 7 4 2" xfId="6466"/>
    <cellStyle name="Normal 73 7 4 3" xfId="6467"/>
    <cellStyle name="Normal 73 7 4 4" xfId="6468"/>
    <cellStyle name="Normal 73 7 4 5" xfId="6469"/>
    <cellStyle name="Normal 73 7 5" xfId="6470"/>
    <cellStyle name="Normal 73 7 6" xfId="6471"/>
    <cellStyle name="Normal 73 7 7" xfId="6472"/>
    <cellStyle name="Normal 73 7 8" xfId="6473"/>
    <cellStyle name="Normal 73 8" xfId="6474"/>
    <cellStyle name="Normal 73 8 2" xfId="6475"/>
    <cellStyle name="Normal 73 8 2 2" xfId="6476"/>
    <cellStyle name="Normal 73 8 2 3" xfId="6477"/>
    <cellStyle name="Normal 73 8 2 4" xfId="6478"/>
    <cellStyle name="Normal 73 8 2 5" xfId="6479"/>
    <cellStyle name="Normal 73 8 3" xfId="6480"/>
    <cellStyle name="Normal 73 8 3 2" xfId="6481"/>
    <cellStyle name="Normal 73 8 3 3" xfId="6482"/>
    <cellStyle name="Normal 73 8 3 4" xfId="6483"/>
    <cellStyle name="Normal 73 8 3 5" xfId="6484"/>
    <cellStyle name="Normal 73 8 4" xfId="6485"/>
    <cellStyle name="Normal 73 8 4 2" xfId="6486"/>
    <cellStyle name="Normal 73 8 4 3" xfId="6487"/>
    <cellStyle name="Normal 73 8 4 4" xfId="6488"/>
    <cellStyle name="Normal 73 8 4 5" xfId="6489"/>
    <cellStyle name="Normal 73 8 5" xfId="6490"/>
    <cellStyle name="Normal 73 8 6" xfId="6491"/>
    <cellStyle name="Normal 73 8 7" xfId="6492"/>
    <cellStyle name="Normal 73 8 8" xfId="6493"/>
    <cellStyle name="Normal 73 9" xfId="6494"/>
    <cellStyle name="Normal 73 9 2" xfId="6495"/>
    <cellStyle name="Normal 73 9 2 2" xfId="6496"/>
    <cellStyle name="Normal 73 9 2 3" xfId="6497"/>
    <cellStyle name="Normal 73 9 2 4" xfId="6498"/>
    <cellStyle name="Normal 73 9 2 5" xfId="6499"/>
    <cellStyle name="Normal 73 9 3" xfId="6500"/>
    <cellStyle name="Normal 73 9 3 2" xfId="6501"/>
    <cellStyle name="Normal 73 9 3 3" xfId="6502"/>
    <cellStyle name="Normal 73 9 3 4" xfId="6503"/>
    <cellStyle name="Normal 73 9 3 5" xfId="6504"/>
    <cellStyle name="Normal 73 9 4" xfId="6505"/>
    <cellStyle name="Normal 73 9 4 2" xfId="6506"/>
    <cellStyle name="Normal 73 9 4 3" xfId="6507"/>
    <cellStyle name="Normal 73 9 4 4" xfId="6508"/>
    <cellStyle name="Normal 73 9 4 5" xfId="6509"/>
    <cellStyle name="Normal 73 9 5" xfId="6510"/>
    <cellStyle name="Normal 73 9 6" xfId="6511"/>
    <cellStyle name="Normal 73 9 7" xfId="6512"/>
    <cellStyle name="Normal 73 9 8" xfId="6513"/>
    <cellStyle name="Normal 74" xfId="6514"/>
    <cellStyle name="Normal 74 10" xfId="6515"/>
    <cellStyle name="Normal 74 10 2" xfId="6516"/>
    <cellStyle name="Normal 74 10 2 2" xfId="6517"/>
    <cellStyle name="Normal 74 10 2 3" xfId="6518"/>
    <cellStyle name="Normal 74 10 2 4" xfId="6519"/>
    <cellStyle name="Normal 74 10 2 5" xfId="6520"/>
    <cellStyle name="Normal 74 10 3" xfId="6521"/>
    <cellStyle name="Normal 74 10 3 2" xfId="6522"/>
    <cellStyle name="Normal 74 10 3 3" xfId="6523"/>
    <cellStyle name="Normal 74 10 3 4" xfId="6524"/>
    <cellStyle name="Normal 74 10 3 5" xfId="6525"/>
    <cellStyle name="Normal 74 10 4" xfId="6526"/>
    <cellStyle name="Normal 74 10 4 2" xfId="6527"/>
    <cellStyle name="Normal 74 10 4 3" xfId="6528"/>
    <cellStyle name="Normal 74 10 4 4" xfId="6529"/>
    <cellStyle name="Normal 74 10 4 5" xfId="6530"/>
    <cellStyle name="Normal 74 10 5" xfId="6531"/>
    <cellStyle name="Normal 74 10 6" xfId="6532"/>
    <cellStyle name="Normal 74 10 7" xfId="6533"/>
    <cellStyle name="Normal 74 10 8" xfId="6534"/>
    <cellStyle name="Normal 74 11" xfId="6535"/>
    <cellStyle name="Normal 74 11 2" xfId="6536"/>
    <cellStyle name="Normal 74 11 2 2" xfId="6537"/>
    <cellStyle name="Normal 74 11 2 3" xfId="6538"/>
    <cellStyle name="Normal 74 11 2 4" xfId="6539"/>
    <cellStyle name="Normal 74 11 2 5" xfId="6540"/>
    <cellStyle name="Normal 74 11 3" xfId="6541"/>
    <cellStyle name="Normal 74 11 3 2" xfId="6542"/>
    <cellStyle name="Normal 74 11 3 3" xfId="6543"/>
    <cellStyle name="Normal 74 11 3 4" xfId="6544"/>
    <cellStyle name="Normal 74 11 3 5" xfId="6545"/>
    <cellStyle name="Normal 74 11 4" xfId="6546"/>
    <cellStyle name="Normal 74 11 4 2" xfId="6547"/>
    <cellStyle name="Normal 74 11 4 3" xfId="6548"/>
    <cellStyle name="Normal 74 11 4 4" xfId="6549"/>
    <cellStyle name="Normal 74 11 4 5" xfId="6550"/>
    <cellStyle name="Normal 74 11 5" xfId="6551"/>
    <cellStyle name="Normal 74 11 6" xfId="6552"/>
    <cellStyle name="Normal 74 11 7" xfId="6553"/>
    <cellStyle name="Normal 74 11 8" xfId="6554"/>
    <cellStyle name="Normal 74 12" xfId="6555"/>
    <cellStyle name="Normal 74 12 2" xfId="6556"/>
    <cellStyle name="Normal 74 12 3" xfId="6557"/>
    <cellStyle name="Normal 74 12 4" xfId="6558"/>
    <cellStyle name="Normal 74 12 5" xfId="6559"/>
    <cellStyle name="Normal 74 13" xfId="6560"/>
    <cellStyle name="Normal 74 13 2" xfId="6561"/>
    <cellStyle name="Normal 74 13 3" xfId="6562"/>
    <cellStyle name="Normal 74 13 4" xfId="6563"/>
    <cellStyle name="Normal 74 13 5" xfId="6564"/>
    <cellStyle name="Normal 74 14" xfId="6565"/>
    <cellStyle name="Normal 74 14 2" xfId="6566"/>
    <cellStyle name="Normal 74 14 3" xfId="6567"/>
    <cellStyle name="Normal 74 14 4" xfId="6568"/>
    <cellStyle name="Normal 74 14 5" xfId="6569"/>
    <cellStyle name="Normal 74 15" xfId="6570"/>
    <cellStyle name="Normal 74 16" xfId="6571"/>
    <cellStyle name="Normal 74 17" xfId="6572"/>
    <cellStyle name="Normal 74 18" xfId="6573"/>
    <cellStyle name="Normal 74 2" xfId="6574"/>
    <cellStyle name="Normal 74 2 2" xfId="6575"/>
    <cellStyle name="Normal 74 2 2 2" xfId="6576"/>
    <cellStyle name="Normal 74 2 2 3" xfId="6577"/>
    <cellStyle name="Normal 74 2 2 4" xfId="6578"/>
    <cellStyle name="Normal 74 2 2 5" xfId="6579"/>
    <cellStyle name="Normal 74 2 3" xfId="6580"/>
    <cellStyle name="Normal 74 2 3 2" xfId="6581"/>
    <cellStyle name="Normal 74 2 3 3" xfId="6582"/>
    <cellStyle name="Normal 74 2 3 4" xfId="6583"/>
    <cellStyle name="Normal 74 2 3 5" xfId="6584"/>
    <cellStyle name="Normal 74 2 4" xfId="6585"/>
    <cellStyle name="Normal 74 2 4 2" xfId="6586"/>
    <cellStyle name="Normal 74 2 4 3" xfId="6587"/>
    <cellStyle name="Normal 74 2 4 4" xfId="6588"/>
    <cellStyle name="Normal 74 2 4 5" xfId="6589"/>
    <cellStyle name="Normal 74 2 5" xfId="6590"/>
    <cellStyle name="Normal 74 2 6" xfId="6591"/>
    <cellStyle name="Normal 74 2 7" xfId="6592"/>
    <cellStyle name="Normal 74 2 8" xfId="6593"/>
    <cellStyle name="Normal 74 3" xfId="6594"/>
    <cellStyle name="Normal 74 3 2" xfId="6595"/>
    <cellStyle name="Normal 74 3 2 2" xfId="6596"/>
    <cellStyle name="Normal 74 3 2 3" xfId="6597"/>
    <cellStyle name="Normal 74 3 2 4" xfId="6598"/>
    <cellStyle name="Normal 74 3 2 5" xfId="6599"/>
    <cellStyle name="Normal 74 3 3" xfId="6600"/>
    <cellStyle name="Normal 74 3 3 2" xfId="6601"/>
    <cellStyle name="Normal 74 3 3 3" xfId="6602"/>
    <cellStyle name="Normal 74 3 3 4" xfId="6603"/>
    <cellStyle name="Normal 74 3 3 5" xfId="6604"/>
    <cellStyle name="Normal 74 3 4" xfId="6605"/>
    <cellStyle name="Normal 74 3 4 2" xfId="6606"/>
    <cellStyle name="Normal 74 3 4 3" xfId="6607"/>
    <cellStyle name="Normal 74 3 4 4" xfId="6608"/>
    <cellStyle name="Normal 74 3 4 5" xfId="6609"/>
    <cellStyle name="Normal 74 3 5" xfId="6610"/>
    <cellStyle name="Normal 74 3 6" xfId="6611"/>
    <cellStyle name="Normal 74 3 7" xfId="6612"/>
    <cellStyle name="Normal 74 3 8" xfId="6613"/>
    <cellStyle name="Normal 74 4" xfId="6614"/>
    <cellStyle name="Normal 74 4 2" xfId="6615"/>
    <cellStyle name="Normal 74 4 2 2" xfId="6616"/>
    <cellStyle name="Normal 74 4 2 3" xfId="6617"/>
    <cellStyle name="Normal 74 4 2 4" xfId="6618"/>
    <cellStyle name="Normal 74 4 2 5" xfId="6619"/>
    <cellStyle name="Normal 74 4 3" xfId="6620"/>
    <cellStyle name="Normal 74 4 3 2" xfId="6621"/>
    <cellStyle name="Normal 74 4 3 3" xfId="6622"/>
    <cellStyle name="Normal 74 4 3 4" xfId="6623"/>
    <cellStyle name="Normal 74 4 3 5" xfId="6624"/>
    <cellStyle name="Normal 74 4 4" xfId="6625"/>
    <cellStyle name="Normal 74 4 4 2" xfId="6626"/>
    <cellStyle name="Normal 74 4 4 3" xfId="6627"/>
    <cellStyle name="Normal 74 4 4 4" xfId="6628"/>
    <cellStyle name="Normal 74 4 4 5" xfId="6629"/>
    <cellStyle name="Normal 74 4 5" xfId="6630"/>
    <cellStyle name="Normal 74 4 6" xfId="6631"/>
    <cellStyle name="Normal 74 4 7" xfId="6632"/>
    <cellStyle name="Normal 74 4 8" xfId="6633"/>
    <cellStyle name="Normal 74 5" xfId="6634"/>
    <cellStyle name="Normal 74 5 2" xfId="6635"/>
    <cellStyle name="Normal 74 5 2 2" xfId="6636"/>
    <cellStyle name="Normal 74 5 2 3" xfId="6637"/>
    <cellStyle name="Normal 74 5 2 4" xfId="6638"/>
    <cellStyle name="Normal 74 5 2 5" xfId="6639"/>
    <cellStyle name="Normal 74 5 3" xfId="6640"/>
    <cellStyle name="Normal 74 5 3 2" xfId="6641"/>
    <cellStyle name="Normal 74 5 3 3" xfId="6642"/>
    <cellStyle name="Normal 74 5 3 4" xfId="6643"/>
    <cellStyle name="Normal 74 5 3 5" xfId="6644"/>
    <cellStyle name="Normal 74 5 4" xfId="6645"/>
    <cellStyle name="Normal 74 5 4 2" xfId="6646"/>
    <cellStyle name="Normal 74 5 4 3" xfId="6647"/>
    <cellStyle name="Normal 74 5 4 4" xfId="6648"/>
    <cellStyle name="Normal 74 5 4 5" xfId="6649"/>
    <cellStyle name="Normal 74 5 5" xfId="6650"/>
    <cellStyle name="Normal 74 5 6" xfId="6651"/>
    <cellStyle name="Normal 74 5 7" xfId="6652"/>
    <cellStyle name="Normal 74 5 8" xfId="6653"/>
    <cellStyle name="Normal 74 6" xfId="6654"/>
    <cellStyle name="Normal 74 6 2" xfId="6655"/>
    <cellStyle name="Normal 74 6 2 2" xfId="6656"/>
    <cellStyle name="Normal 74 6 2 3" xfId="6657"/>
    <cellStyle name="Normal 74 6 2 4" xfId="6658"/>
    <cellStyle name="Normal 74 6 2 5" xfId="6659"/>
    <cellStyle name="Normal 74 6 3" xfId="6660"/>
    <cellStyle name="Normal 74 6 3 2" xfId="6661"/>
    <cellStyle name="Normal 74 6 3 3" xfId="6662"/>
    <cellStyle name="Normal 74 6 3 4" xfId="6663"/>
    <cellStyle name="Normal 74 6 3 5" xfId="6664"/>
    <cellStyle name="Normal 74 6 4" xfId="6665"/>
    <cellStyle name="Normal 74 6 4 2" xfId="6666"/>
    <cellStyle name="Normal 74 6 4 3" xfId="6667"/>
    <cellStyle name="Normal 74 6 4 4" xfId="6668"/>
    <cellStyle name="Normal 74 6 4 5" xfId="6669"/>
    <cellStyle name="Normal 74 6 5" xfId="6670"/>
    <cellStyle name="Normal 74 6 6" xfId="6671"/>
    <cellStyle name="Normal 74 6 7" xfId="6672"/>
    <cellStyle name="Normal 74 6 8" xfId="6673"/>
    <cellStyle name="Normal 74 7" xfId="6674"/>
    <cellStyle name="Normal 74 7 2" xfId="6675"/>
    <cellStyle name="Normal 74 7 2 2" xfId="6676"/>
    <cellStyle name="Normal 74 7 2 3" xfId="6677"/>
    <cellStyle name="Normal 74 7 2 4" xfId="6678"/>
    <cellStyle name="Normal 74 7 2 5" xfId="6679"/>
    <cellStyle name="Normal 74 7 3" xfId="6680"/>
    <cellStyle name="Normal 74 7 3 2" xfId="6681"/>
    <cellStyle name="Normal 74 7 3 3" xfId="6682"/>
    <cellStyle name="Normal 74 7 3 4" xfId="6683"/>
    <cellStyle name="Normal 74 7 3 5" xfId="6684"/>
    <cellStyle name="Normal 74 7 4" xfId="6685"/>
    <cellStyle name="Normal 74 7 4 2" xfId="6686"/>
    <cellStyle name="Normal 74 7 4 3" xfId="6687"/>
    <cellStyle name="Normal 74 7 4 4" xfId="6688"/>
    <cellStyle name="Normal 74 7 4 5" xfId="6689"/>
    <cellStyle name="Normal 74 7 5" xfId="6690"/>
    <cellStyle name="Normal 74 7 6" xfId="6691"/>
    <cellStyle name="Normal 74 7 7" xfId="6692"/>
    <cellStyle name="Normal 74 7 8" xfId="6693"/>
    <cellStyle name="Normal 74 8" xfId="6694"/>
    <cellStyle name="Normal 74 8 2" xfId="6695"/>
    <cellStyle name="Normal 74 8 2 2" xfId="6696"/>
    <cellStyle name="Normal 74 8 2 3" xfId="6697"/>
    <cellStyle name="Normal 74 8 2 4" xfId="6698"/>
    <cellStyle name="Normal 74 8 2 5" xfId="6699"/>
    <cellStyle name="Normal 74 8 3" xfId="6700"/>
    <cellStyle name="Normal 74 8 3 2" xfId="6701"/>
    <cellStyle name="Normal 74 8 3 3" xfId="6702"/>
    <cellStyle name="Normal 74 8 3 4" xfId="6703"/>
    <cellStyle name="Normal 74 8 3 5" xfId="6704"/>
    <cellStyle name="Normal 74 8 4" xfId="6705"/>
    <cellStyle name="Normal 74 8 4 2" xfId="6706"/>
    <cellStyle name="Normal 74 8 4 3" xfId="6707"/>
    <cellStyle name="Normal 74 8 4 4" xfId="6708"/>
    <cellStyle name="Normal 74 8 4 5" xfId="6709"/>
    <cellStyle name="Normal 74 8 5" xfId="6710"/>
    <cellStyle name="Normal 74 8 6" xfId="6711"/>
    <cellStyle name="Normal 74 8 7" xfId="6712"/>
    <cellStyle name="Normal 74 8 8" xfId="6713"/>
    <cellStyle name="Normal 74 9" xfId="6714"/>
    <cellStyle name="Normal 74 9 2" xfId="6715"/>
    <cellStyle name="Normal 74 9 2 2" xfId="6716"/>
    <cellStyle name="Normal 74 9 2 3" xfId="6717"/>
    <cellStyle name="Normal 74 9 2 4" xfId="6718"/>
    <cellStyle name="Normal 74 9 2 5" xfId="6719"/>
    <cellStyle name="Normal 74 9 3" xfId="6720"/>
    <cellStyle name="Normal 74 9 3 2" xfId="6721"/>
    <cellStyle name="Normal 74 9 3 3" xfId="6722"/>
    <cellStyle name="Normal 74 9 3 4" xfId="6723"/>
    <cellStyle name="Normal 74 9 3 5" xfId="6724"/>
    <cellStyle name="Normal 74 9 4" xfId="6725"/>
    <cellStyle name="Normal 74 9 4 2" xfId="6726"/>
    <cellStyle name="Normal 74 9 4 3" xfId="6727"/>
    <cellStyle name="Normal 74 9 4 4" xfId="6728"/>
    <cellStyle name="Normal 74 9 4 5" xfId="6729"/>
    <cellStyle name="Normal 74 9 5" xfId="6730"/>
    <cellStyle name="Normal 74 9 6" xfId="6731"/>
    <cellStyle name="Normal 74 9 7" xfId="6732"/>
    <cellStyle name="Normal 74 9 8" xfId="6733"/>
    <cellStyle name="Normal 75" xfId="6734"/>
    <cellStyle name="Normal 75 10" xfId="6735"/>
    <cellStyle name="Normal 75 10 2" xfId="6736"/>
    <cellStyle name="Normal 75 10 2 2" xfId="6737"/>
    <cellStyle name="Normal 75 10 2 3" xfId="6738"/>
    <cellStyle name="Normal 75 10 2 4" xfId="6739"/>
    <cellStyle name="Normal 75 10 2 5" xfId="6740"/>
    <cellStyle name="Normal 75 10 3" xfId="6741"/>
    <cellStyle name="Normal 75 10 3 2" xfId="6742"/>
    <cellStyle name="Normal 75 10 3 3" xfId="6743"/>
    <cellStyle name="Normal 75 10 3 4" xfId="6744"/>
    <cellStyle name="Normal 75 10 3 5" xfId="6745"/>
    <cellStyle name="Normal 75 10 4" xfId="6746"/>
    <cellStyle name="Normal 75 10 4 2" xfId="6747"/>
    <cellStyle name="Normal 75 10 4 3" xfId="6748"/>
    <cellStyle name="Normal 75 10 4 4" xfId="6749"/>
    <cellStyle name="Normal 75 10 4 5" xfId="6750"/>
    <cellStyle name="Normal 75 10 5" xfId="6751"/>
    <cellStyle name="Normal 75 10 6" xfId="6752"/>
    <cellStyle name="Normal 75 10 7" xfId="6753"/>
    <cellStyle name="Normal 75 10 8" xfId="6754"/>
    <cellStyle name="Normal 75 11" xfId="6755"/>
    <cellStyle name="Normal 75 11 2" xfId="6756"/>
    <cellStyle name="Normal 75 11 2 2" xfId="6757"/>
    <cellStyle name="Normal 75 11 2 3" xfId="6758"/>
    <cellStyle name="Normal 75 11 2 4" xfId="6759"/>
    <cellStyle name="Normal 75 11 2 5" xfId="6760"/>
    <cellStyle name="Normal 75 11 3" xfId="6761"/>
    <cellStyle name="Normal 75 11 3 2" xfId="6762"/>
    <cellStyle name="Normal 75 11 3 3" xfId="6763"/>
    <cellStyle name="Normal 75 11 3 4" xfId="6764"/>
    <cellStyle name="Normal 75 11 3 5" xfId="6765"/>
    <cellStyle name="Normal 75 11 4" xfId="6766"/>
    <cellStyle name="Normal 75 11 4 2" xfId="6767"/>
    <cellStyle name="Normal 75 11 4 3" xfId="6768"/>
    <cellStyle name="Normal 75 11 4 4" xfId="6769"/>
    <cellStyle name="Normal 75 11 4 5" xfId="6770"/>
    <cellStyle name="Normal 75 11 5" xfId="6771"/>
    <cellStyle name="Normal 75 11 6" xfId="6772"/>
    <cellStyle name="Normal 75 11 7" xfId="6773"/>
    <cellStyle name="Normal 75 11 8" xfId="6774"/>
    <cellStyle name="Normal 75 12" xfId="6775"/>
    <cellStyle name="Normal 75 12 2" xfId="6776"/>
    <cellStyle name="Normal 75 12 3" xfId="6777"/>
    <cellStyle name="Normal 75 12 4" xfId="6778"/>
    <cellStyle name="Normal 75 12 5" xfId="6779"/>
    <cellStyle name="Normal 75 13" xfId="6780"/>
    <cellStyle name="Normal 75 13 2" xfId="6781"/>
    <cellStyle name="Normal 75 13 3" xfId="6782"/>
    <cellStyle name="Normal 75 13 4" xfId="6783"/>
    <cellStyle name="Normal 75 13 5" xfId="6784"/>
    <cellStyle name="Normal 75 14" xfId="6785"/>
    <cellStyle name="Normal 75 14 2" xfId="6786"/>
    <cellStyle name="Normal 75 14 3" xfId="6787"/>
    <cellStyle name="Normal 75 14 4" xfId="6788"/>
    <cellStyle name="Normal 75 14 5" xfId="6789"/>
    <cellStyle name="Normal 75 15" xfId="6790"/>
    <cellStyle name="Normal 75 16" xfId="6791"/>
    <cellStyle name="Normal 75 17" xfId="6792"/>
    <cellStyle name="Normal 75 18" xfId="6793"/>
    <cellStyle name="Normal 75 2" xfId="6794"/>
    <cellStyle name="Normal 75 2 2" xfId="6795"/>
    <cellStyle name="Normal 75 2 2 2" xfId="6796"/>
    <cellStyle name="Normal 75 2 2 3" xfId="6797"/>
    <cellStyle name="Normal 75 2 2 4" xfId="6798"/>
    <cellStyle name="Normal 75 2 2 5" xfId="6799"/>
    <cellStyle name="Normal 75 2 3" xfId="6800"/>
    <cellStyle name="Normal 75 2 3 2" xfId="6801"/>
    <cellStyle name="Normal 75 2 3 3" xfId="6802"/>
    <cellStyle name="Normal 75 2 3 4" xfId="6803"/>
    <cellStyle name="Normal 75 2 3 5" xfId="6804"/>
    <cellStyle name="Normal 75 2 4" xfId="6805"/>
    <cellStyle name="Normal 75 2 4 2" xfId="6806"/>
    <cellStyle name="Normal 75 2 4 3" xfId="6807"/>
    <cellStyle name="Normal 75 2 4 4" xfId="6808"/>
    <cellStyle name="Normal 75 2 4 5" xfId="6809"/>
    <cellStyle name="Normal 75 2 5" xfId="6810"/>
    <cellStyle name="Normal 75 2 6" xfId="6811"/>
    <cellStyle name="Normal 75 2 7" xfId="6812"/>
    <cellStyle name="Normal 75 2 8" xfId="6813"/>
    <cellStyle name="Normal 75 3" xfId="6814"/>
    <cellStyle name="Normal 75 3 2" xfId="6815"/>
    <cellStyle name="Normal 75 3 2 2" xfId="6816"/>
    <cellStyle name="Normal 75 3 2 3" xfId="6817"/>
    <cellStyle name="Normal 75 3 2 4" xfId="6818"/>
    <cellStyle name="Normal 75 3 2 5" xfId="6819"/>
    <cellStyle name="Normal 75 3 3" xfId="6820"/>
    <cellStyle name="Normal 75 3 3 2" xfId="6821"/>
    <cellStyle name="Normal 75 3 3 3" xfId="6822"/>
    <cellStyle name="Normal 75 3 3 4" xfId="6823"/>
    <cellStyle name="Normal 75 3 3 5" xfId="6824"/>
    <cellStyle name="Normal 75 3 4" xfId="6825"/>
    <cellStyle name="Normal 75 3 4 2" xfId="6826"/>
    <cellStyle name="Normal 75 3 4 3" xfId="6827"/>
    <cellStyle name="Normal 75 3 4 4" xfId="6828"/>
    <cellStyle name="Normal 75 3 4 5" xfId="6829"/>
    <cellStyle name="Normal 75 3 5" xfId="6830"/>
    <cellStyle name="Normal 75 3 6" xfId="6831"/>
    <cellStyle name="Normal 75 3 7" xfId="6832"/>
    <cellStyle name="Normal 75 3 8" xfId="6833"/>
    <cellStyle name="Normal 75 4" xfId="6834"/>
    <cellStyle name="Normal 75 4 2" xfId="6835"/>
    <cellStyle name="Normal 75 4 2 2" xfId="6836"/>
    <cellStyle name="Normal 75 4 2 3" xfId="6837"/>
    <cellStyle name="Normal 75 4 2 4" xfId="6838"/>
    <cellStyle name="Normal 75 4 2 5" xfId="6839"/>
    <cellStyle name="Normal 75 4 3" xfId="6840"/>
    <cellStyle name="Normal 75 4 3 2" xfId="6841"/>
    <cellStyle name="Normal 75 4 3 3" xfId="6842"/>
    <cellStyle name="Normal 75 4 3 4" xfId="6843"/>
    <cellStyle name="Normal 75 4 3 5" xfId="6844"/>
    <cellStyle name="Normal 75 4 4" xfId="6845"/>
    <cellStyle name="Normal 75 4 4 2" xfId="6846"/>
    <cellStyle name="Normal 75 4 4 3" xfId="6847"/>
    <cellStyle name="Normal 75 4 4 4" xfId="6848"/>
    <cellStyle name="Normal 75 4 4 5" xfId="6849"/>
    <cellStyle name="Normal 75 4 5" xfId="6850"/>
    <cellStyle name="Normal 75 4 6" xfId="6851"/>
    <cellStyle name="Normal 75 4 7" xfId="6852"/>
    <cellStyle name="Normal 75 4 8" xfId="6853"/>
    <cellStyle name="Normal 75 5" xfId="6854"/>
    <cellStyle name="Normal 75 5 2" xfId="6855"/>
    <cellStyle name="Normal 75 5 2 2" xfId="6856"/>
    <cellStyle name="Normal 75 5 2 3" xfId="6857"/>
    <cellStyle name="Normal 75 5 2 4" xfId="6858"/>
    <cellStyle name="Normal 75 5 2 5" xfId="6859"/>
    <cellStyle name="Normal 75 5 3" xfId="6860"/>
    <cellStyle name="Normal 75 5 3 2" xfId="6861"/>
    <cellStyle name="Normal 75 5 3 3" xfId="6862"/>
    <cellStyle name="Normal 75 5 3 4" xfId="6863"/>
    <cellStyle name="Normal 75 5 3 5" xfId="6864"/>
    <cellStyle name="Normal 75 5 4" xfId="6865"/>
    <cellStyle name="Normal 75 5 4 2" xfId="6866"/>
    <cellStyle name="Normal 75 5 4 3" xfId="6867"/>
    <cellStyle name="Normal 75 5 4 4" xfId="6868"/>
    <cellStyle name="Normal 75 5 4 5" xfId="6869"/>
    <cellStyle name="Normal 75 5 5" xfId="6870"/>
    <cellStyle name="Normal 75 5 6" xfId="6871"/>
    <cellStyle name="Normal 75 5 7" xfId="6872"/>
    <cellStyle name="Normal 75 5 8" xfId="6873"/>
    <cellStyle name="Normal 75 6" xfId="6874"/>
    <cellStyle name="Normal 75 6 2" xfId="6875"/>
    <cellStyle name="Normal 75 6 2 2" xfId="6876"/>
    <cellStyle name="Normal 75 6 2 3" xfId="6877"/>
    <cellStyle name="Normal 75 6 2 4" xfId="6878"/>
    <cellStyle name="Normal 75 6 2 5" xfId="6879"/>
    <cellStyle name="Normal 75 6 3" xfId="6880"/>
    <cellStyle name="Normal 75 6 3 2" xfId="6881"/>
    <cellStyle name="Normal 75 6 3 3" xfId="6882"/>
    <cellStyle name="Normal 75 6 3 4" xfId="6883"/>
    <cellStyle name="Normal 75 6 3 5" xfId="6884"/>
    <cellStyle name="Normal 75 6 4" xfId="6885"/>
    <cellStyle name="Normal 75 6 4 2" xfId="6886"/>
    <cellStyle name="Normal 75 6 4 3" xfId="6887"/>
    <cellStyle name="Normal 75 6 4 4" xfId="6888"/>
    <cellStyle name="Normal 75 6 4 5" xfId="6889"/>
    <cellStyle name="Normal 75 6 5" xfId="6890"/>
    <cellStyle name="Normal 75 6 6" xfId="6891"/>
    <cellStyle name="Normal 75 6 7" xfId="6892"/>
    <cellStyle name="Normal 75 6 8" xfId="6893"/>
    <cellStyle name="Normal 75 7" xfId="6894"/>
    <cellStyle name="Normal 75 7 2" xfId="6895"/>
    <cellStyle name="Normal 75 7 2 2" xfId="6896"/>
    <cellStyle name="Normal 75 7 2 3" xfId="6897"/>
    <cellStyle name="Normal 75 7 2 4" xfId="6898"/>
    <cellStyle name="Normal 75 7 2 5" xfId="6899"/>
    <cellStyle name="Normal 75 7 3" xfId="6900"/>
    <cellStyle name="Normal 75 7 3 2" xfId="6901"/>
    <cellStyle name="Normal 75 7 3 3" xfId="6902"/>
    <cellStyle name="Normal 75 7 3 4" xfId="6903"/>
    <cellStyle name="Normal 75 7 3 5" xfId="6904"/>
    <cellStyle name="Normal 75 7 4" xfId="6905"/>
    <cellStyle name="Normal 75 7 4 2" xfId="6906"/>
    <cellStyle name="Normal 75 7 4 3" xfId="6907"/>
    <cellStyle name="Normal 75 7 4 4" xfId="6908"/>
    <cellStyle name="Normal 75 7 4 5" xfId="6909"/>
    <cellStyle name="Normal 75 7 5" xfId="6910"/>
    <cellStyle name="Normal 75 7 6" xfId="6911"/>
    <cellStyle name="Normal 75 7 7" xfId="6912"/>
    <cellStyle name="Normal 75 7 8" xfId="6913"/>
    <cellStyle name="Normal 75 8" xfId="6914"/>
    <cellStyle name="Normal 75 8 2" xfId="6915"/>
    <cellStyle name="Normal 75 8 2 2" xfId="6916"/>
    <cellStyle name="Normal 75 8 2 3" xfId="6917"/>
    <cellStyle name="Normal 75 8 2 4" xfId="6918"/>
    <cellStyle name="Normal 75 8 2 5" xfId="6919"/>
    <cellStyle name="Normal 75 8 3" xfId="6920"/>
    <cellStyle name="Normal 75 8 3 2" xfId="6921"/>
    <cellStyle name="Normal 75 8 3 3" xfId="6922"/>
    <cellStyle name="Normal 75 8 3 4" xfId="6923"/>
    <cellStyle name="Normal 75 8 3 5" xfId="6924"/>
    <cellStyle name="Normal 75 8 4" xfId="6925"/>
    <cellStyle name="Normal 75 8 4 2" xfId="6926"/>
    <cellStyle name="Normal 75 8 4 3" xfId="6927"/>
    <cellStyle name="Normal 75 8 4 4" xfId="6928"/>
    <cellStyle name="Normal 75 8 4 5" xfId="6929"/>
    <cellStyle name="Normal 75 8 5" xfId="6930"/>
    <cellStyle name="Normal 75 8 6" xfId="6931"/>
    <cellStyle name="Normal 75 8 7" xfId="6932"/>
    <cellStyle name="Normal 75 8 8" xfId="6933"/>
    <cellStyle name="Normal 75 9" xfId="6934"/>
    <cellStyle name="Normal 75 9 2" xfId="6935"/>
    <cellStyle name="Normal 75 9 2 2" xfId="6936"/>
    <cellStyle name="Normal 75 9 2 3" xfId="6937"/>
    <cellStyle name="Normal 75 9 2 4" xfId="6938"/>
    <cellStyle name="Normal 75 9 2 5" xfId="6939"/>
    <cellStyle name="Normal 75 9 3" xfId="6940"/>
    <cellStyle name="Normal 75 9 3 2" xfId="6941"/>
    <cellStyle name="Normal 75 9 3 3" xfId="6942"/>
    <cellStyle name="Normal 75 9 3 4" xfId="6943"/>
    <cellStyle name="Normal 75 9 3 5" xfId="6944"/>
    <cellStyle name="Normal 75 9 4" xfId="6945"/>
    <cellStyle name="Normal 75 9 4 2" xfId="6946"/>
    <cellStyle name="Normal 75 9 4 3" xfId="6947"/>
    <cellStyle name="Normal 75 9 4 4" xfId="6948"/>
    <cellStyle name="Normal 75 9 4 5" xfId="6949"/>
    <cellStyle name="Normal 75 9 5" xfId="6950"/>
    <cellStyle name="Normal 75 9 6" xfId="6951"/>
    <cellStyle name="Normal 75 9 7" xfId="6952"/>
    <cellStyle name="Normal 75 9 8" xfId="6953"/>
    <cellStyle name="Normal 76" xfId="6954"/>
    <cellStyle name="Normal 76 10" xfId="6955"/>
    <cellStyle name="Normal 76 10 2" xfId="6956"/>
    <cellStyle name="Normal 76 10 2 2" xfId="6957"/>
    <cellStyle name="Normal 76 10 2 3" xfId="6958"/>
    <cellStyle name="Normal 76 10 2 4" xfId="6959"/>
    <cellStyle name="Normal 76 10 2 5" xfId="6960"/>
    <cellStyle name="Normal 76 10 3" xfId="6961"/>
    <cellStyle name="Normal 76 10 3 2" xfId="6962"/>
    <cellStyle name="Normal 76 10 3 3" xfId="6963"/>
    <cellStyle name="Normal 76 10 3 4" xfId="6964"/>
    <cellStyle name="Normal 76 10 3 5" xfId="6965"/>
    <cellStyle name="Normal 76 10 4" xfId="6966"/>
    <cellStyle name="Normal 76 10 4 2" xfId="6967"/>
    <cellStyle name="Normal 76 10 4 3" xfId="6968"/>
    <cellStyle name="Normal 76 10 4 4" xfId="6969"/>
    <cellStyle name="Normal 76 10 4 5" xfId="6970"/>
    <cellStyle name="Normal 76 10 5" xfId="6971"/>
    <cellStyle name="Normal 76 10 6" xfId="6972"/>
    <cellStyle name="Normal 76 10 7" xfId="6973"/>
    <cellStyle name="Normal 76 10 8" xfId="6974"/>
    <cellStyle name="Normal 76 11" xfId="6975"/>
    <cellStyle name="Normal 76 11 2" xfId="6976"/>
    <cellStyle name="Normal 76 11 2 2" xfId="6977"/>
    <cellStyle name="Normal 76 11 2 3" xfId="6978"/>
    <cellStyle name="Normal 76 11 2 4" xfId="6979"/>
    <cellStyle name="Normal 76 11 2 5" xfId="6980"/>
    <cellStyle name="Normal 76 11 3" xfId="6981"/>
    <cellStyle name="Normal 76 11 3 2" xfId="6982"/>
    <cellStyle name="Normal 76 11 3 3" xfId="6983"/>
    <cellStyle name="Normal 76 11 3 4" xfId="6984"/>
    <cellStyle name="Normal 76 11 3 5" xfId="6985"/>
    <cellStyle name="Normal 76 11 4" xfId="6986"/>
    <cellStyle name="Normal 76 11 4 2" xfId="6987"/>
    <cellStyle name="Normal 76 11 4 3" xfId="6988"/>
    <cellStyle name="Normal 76 11 4 4" xfId="6989"/>
    <cellStyle name="Normal 76 11 4 5" xfId="6990"/>
    <cellStyle name="Normal 76 11 5" xfId="6991"/>
    <cellStyle name="Normal 76 11 6" xfId="6992"/>
    <cellStyle name="Normal 76 11 7" xfId="6993"/>
    <cellStyle name="Normal 76 11 8" xfId="6994"/>
    <cellStyle name="Normal 76 12" xfId="6995"/>
    <cellStyle name="Normal 76 12 2" xfId="6996"/>
    <cellStyle name="Normal 76 12 3" xfId="6997"/>
    <cellStyle name="Normal 76 12 4" xfId="6998"/>
    <cellStyle name="Normal 76 12 5" xfId="6999"/>
    <cellStyle name="Normal 76 13" xfId="7000"/>
    <cellStyle name="Normal 76 13 2" xfId="7001"/>
    <cellStyle name="Normal 76 13 3" xfId="7002"/>
    <cellStyle name="Normal 76 13 4" xfId="7003"/>
    <cellStyle name="Normal 76 13 5" xfId="7004"/>
    <cellStyle name="Normal 76 14" xfId="7005"/>
    <cellStyle name="Normal 76 14 2" xfId="7006"/>
    <cellStyle name="Normal 76 14 3" xfId="7007"/>
    <cellStyle name="Normal 76 14 4" xfId="7008"/>
    <cellStyle name="Normal 76 14 5" xfId="7009"/>
    <cellStyle name="Normal 76 15" xfId="7010"/>
    <cellStyle name="Normal 76 16" xfId="7011"/>
    <cellStyle name="Normal 76 17" xfId="7012"/>
    <cellStyle name="Normal 76 18" xfId="7013"/>
    <cellStyle name="Normal 76 2" xfId="7014"/>
    <cellStyle name="Normal 76 2 2" xfId="7015"/>
    <cellStyle name="Normal 76 2 2 2" xfId="7016"/>
    <cellStyle name="Normal 76 2 2 3" xfId="7017"/>
    <cellStyle name="Normal 76 2 2 4" xfId="7018"/>
    <cellStyle name="Normal 76 2 2 5" xfId="7019"/>
    <cellStyle name="Normal 76 2 3" xfId="7020"/>
    <cellStyle name="Normal 76 2 3 2" xfId="7021"/>
    <cellStyle name="Normal 76 2 3 3" xfId="7022"/>
    <cellStyle name="Normal 76 2 3 4" xfId="7023"/>
    <cellStyle name="Normal 76 2 3 5" xfId="7024"/>
    <cellStyle name="Normal 76 2 4" xfId="7025"/>
    <cellStyle name="Normal 76 2 4 2" xfId="7026"/>
    <cellStyle name="Normal 76 2 4 3" xfId="7027"/>
    <cellStyle name="Normal 76 2 4 4" xfId="7028"/>
    <cellStyle name="Normal 76 2 4 5" xfId="7029"/>
    <cellStyle name="Normal 76 2 5" xfId="7030"/>
    <cellStyle name="Normal 76 2 6" xfId="7031"/>
    <cellStyle name="Normal 76 2 7" xfId="7032"/>
    <cellStyle name="Normal 76 2 8" xfId="7033"/>
    <cellStyle name="Normal 76 3" xfId="7034"/>
    <cellStyle name="Normal 76 3 2" xfId="7035"/>
    <cellStyle name="Normal 76 3 2 2" xfId="7036"/>
    <cellStyle name="Normal 76 3 2 3" xfId="7037"/>
    <cellStyle name="Normal 76 3 2 4" xfId="7038"/>
    <cellStyle name="Normal 76 3 2 5" xfId="7039"/>
    <cellStyle name="Normal 76 3 3" xfId="7040"/>
    <cellStyle name="Normal 76 3 3 2" xfId="7041"/>
    <cellStyle name="Normal 76 3 3 3" xfId="7042"/>
    <cellStyle name="Normal 76 3 3 4" xfId="7043"/>
    <cellStyle name="Normal 76 3 3 5" xfId="7044"/>
    <cellStyle name="Normal 76 3 4" xfId="7045"/>
    <cellStyle name="Normal 76 3 4 2" xfId="7046"/>
    <cellStyle name="Normal 76 3 4 3" xfId="7047"/>
    <cellStyle name="Normal 76 3 4 4" xfId="7048"/>
    <cellStyle name="Normal 76 3 4 5" xfId="7049"/>
    <cellStyle name="Normal 76 3 5" xfId="7050"/>
    <cellStyle name="Normal 76 3 6" xfId="7051"/>
    <cellStyle name="Normal 76 3 7" xfId="7052"/>
    <cellStyle name="Normal 76 3 8" xfId="7053"/>
    <cellStyle name="Normal 76 4" xfId="7054"/>
    <cellStyle name="Normal 76 4 2" xfId="7055"/>
    <cellStyle name="Normal 76 4 2 2" xfId="7056"/>
    <cellStyle name="Normal 76 4 2 3" xfId="7057"/>
    <cellStyle name="Normal 76 4 2 4" xfId="7058"/>
    <cellStyle name="Normal 76 4 2 5" xfId="7059"/>
    <cellStyle name="Normal 76 4 3" xfId="7060"/>
    <cellStyle name="Normal 76 4 3 2" xfId="7061"/>
    <cellStyle name="Normal 76 4 3 3" xfId="7062"/>
    <cellStyle name="Normal 76 4 3 4" xfId="7063"/>
    <cellStyle name="Normal 76 4 3 5" xfId="7064"/>
    <cellStyle name="Normal 76 4 4" xfId="7065"/>
    <cellStyle name="Normal 76 4 4 2" xfId="7066"/>
    <cellStyle name="Normal 76 4 4 3" xfId="7067"/>
    <cellStyle name="Normal 76 4 4 4" xfId="7068"/>
    <cellStyle name="Normal 76 4 4 5" xfId="7069"/>
    <cellStyle name="Normal 76 4 5" xfId="7070"/>
    <cellStyle name="Normal 76 4 6" xfId="7071"/>
    <cellStyle name="Normal 76 4 7" xfId="7072"/>
    <cellStyle name="Normal 76 4 8" xfId="7073"/>
    <cellStyle name="Normal 76 5" xfId="7074"/>
    <cellStyle name="Normal 76 5 2" xfId="7075"/>
    <cellStyle name="Normal 76 5 2 2" xfId="7076"/>
    <cellStyle name="Normal 76 5 2 3" xfId="7077"/>
    <cellStyle name="Normal 76 5 2 4" xfId="7078"/>
    <cellStyle name="Normal 76 5 2 5" xfId="7079"/>
    <cellStyle name="Normal 76 5 3" xfId="7080"/>
    <cellStyle name="Normal 76 5 3 2" xfId="7081"/>
    <cellStyle name="Normal 76 5 3 3" xfId="7082"/>
    <cellStyle name="Normal 76 5 3 4" xfId="7083"/>
    <cellStyle name="Normal 76 5 3 5" xfId="7084"/>
    <cellStyle name="Normal 76 5 4" xfId="7085"/>
    <cellStyle name="Normal 76 5 4 2" xfId="7086"/>
    <cellStyle name="Normal 76 5 4 3" xfId="7087"/>
    <cellStyle name="Normal 76 5 4 4" xfId="7088"/>
    <cellStyle name="Normal 76 5 4 5" xfId="7089"/>
    <cellStyle name="Normal 76 5 5" xfId="7090"/>
    <cellStyle name="Normal 76 5 6" xfId="7091"/>
    <cellStyle name="Normal 76 5 7" xfId="7092"/>
    <cellStyle name="Normal 76 5 8" xfId="7093"/>
    <cellStyle name="Normal 76 6" xfId="7094"/>
    <cellStyle name="Normal 76 6 2" xfId="7095"/>
    <cellStyle name="Normal 76 6 2 2" xfId="7096"/>
    <cellStyle name="Normal 76 6 2 3" xfId="7097"/>
    <cellStyle name="Normal 76 6 2 4" xfId="7098"/>
    <cellStyle name="Normal 76 6 2 5" xfId="7099"/>
    <cellStyle name="Normal 76 6 3" xfId="7100"/>
    <cellStyle name="Normal 76 6 3 2" xfId="7101"/>
    <cellStyle name="Normal 76 6 3 3" xfId="7102"/>
    <cellStyle name="Normal 76 6 3 4" xfId="7103"/>
    <cellStyle name="Normal 76 6 3 5" xfId="7104"/>
    <cellStyle name="Normal 76 6 4" xfId="7105"/>
    <cellStyle name="Normal 76 6 4 2" xfId="7106"/>
    <cellStyle name="Normal 76 6 4 3" xfId="7107"/>
    <cellStyle name="Normal 76 6 4 4" xfId="7108"/>
    <cellStyle name="Normal 76 6 4 5" xfId="7109"/>
    <cellStyle name="Normal 76 6 5" xfId="7110"/>
    <cellStyle name="Normal 76 6 6" xfId="7111"/>
    <cellStyle name="Normal 76 6 7" xfId="7112"/>
    <cellStyle name="Normal 76 6 8" xfId="7113"/>
    <cellStyle name="Normal 76 7" xfId="7114"/>
    <cellStyle name="Normal 76 7 2" xfId="7115"/>
    <cellStyle name="Normal 76 7 2 2" xfId="7116"/>
    <cellStyle name="Normal 76 7 2 3" xfId="7117"/>
    <cellStyle name="Normal 76 7 2 4" xfId="7118"/>
    <cellStyle name="Normal 76 7 2 5" xfId="7119"/>
    <cellStyle name="Normal 76 7 3" xfId="7120"/>
    <cellStyle name="Normal 76 7 3 2" xfId="7121"/>
    <cellStyle name="Normal 76 7 3 3" xfId="7122"/>
    <cellStyle name="Normal 76 7 3 4" xfId="7123"/>
    <cellStyle name="Normal 76 7 3 5" xfId="7124"/>
    <cellStyle name="Normal 76 7 4" xfId="7125"/>
    <cellStyle name="Normal 76 7 4 2" xfId="7126"/>
    <cellStyle name="Normal 76 7 4 3" xfId="7127"/>
    <cellStyle name="Normal 76 7 4 4" xfId="7128"/>
    <cellStyle name="Normal 76 7 4 5" xfId="7129"/>
    <cellStyle name="Normal 76 7 5" xfId="7130"/>
    <cellStyle name="Normal 76 7 6" xfId="7131"/>
    <cellStyle name="Normal 76 7 7" xfId="7132"/>
    <cellStyle name="Normal 76 7 8" xfId="7133"/>
    <cellStyle name="Normal 76 8" xfId="7134"/>
    <cellStyle name="Normal 76 8 2" xfId="7135"/>
    <cellStyle name="Normal 76 8 2 2" xfId="7136"/>
    <cellStyle name="Normal 76 8 2 3" xfId="7137"/>
    <cellStyle name="Normal 76 8 2 4" xfId="7138"/>
    <cellStyle name="Normal 76 8 2 5" xfId="7139"/>
    <cellStyle name="Normal 76 8 3" xfId="7140"/>
    <cellStyle name="Normal 76 8 3 2" xfId="7141"/>
    <cellStyle name="Normal 76 8 3 3" xfId="7142"/>
    <cellStyle name="Normal 76 8 3 4" xfId="7143"/>
    <cellStyle name="Normal 76 8 3 5" xfId="7144"/>
    <cellStyle name="Normal 76 8 4" xfId="7145"/>
    <cellStyle name="Normal 76 8 4 2" xfId="7146"/>
    <cellStyle name="Normal 76 8 4 3" xfId="7147"/>
    <cellStyle name="Normal 76 8 4 4" xfId="7148"/>
    <cellStyle name="Normal 76 8 4 5" xfId="7149"/>
    <cellStyle name="Normal 76 8 5" xfId="7150"/>
    <cellStyle name="Normal 76 8 6" xfId="7151"/>
    <cellStyle name="Normal 76 8 7" xfId="7152"/>
    <cellStyle name="Normal 76 8 8" xfId="7153"/>
    <cellStyle name="Normal 76 9" xfId="7154"/>
    <cellStyle name="Normal 76 9 2" xfId="7155"/>
    <cellStyle name="Normal 76 9 2 2" xfId="7156"/>
    <cellStyle name="Normal 76 9 2 3" xfId="7157"/>
    <cellStyle name="Normal 76 9 2 4" xfId="7158"/>
    <cellStyle name="Normal 76 9 2 5" xfId="7159"/>
    <cellStyle name="Normal 76 9 3" xfId="7160"/>
    <cellStyle name="Normal 76 9 3 2" xfId="7161"/>
    <cellStyle name="Normal 76 9 3 3" xfId="7162"/>
    <cellStyle name="Normal 76 9 3 4" xfId="7163"/>
    <cellStyle name="Normal 76 9 3 5" xfId="7164"/>
    <cellStyle name="Normal 76 9 4" xfId="7165"/>
    <cellStyle name="Normal 76 9 4 2" xfId="7166"/>
    <cellStyle name="Normal 76 9 4 3" xfId="7167"/>
    <cellStyle name="Normal 76 9 4 4" xfId="7168"/>
    <cellStyle name="Normal 76 9 4 5" xfId="7169"/>
    <cellStyle name="Normal 76 9 5" xfId="7170"/>
    <cellStyle name="Normal 76 9 6" xfId="7171"/>
    <cellStyle name="Normal 76 9 7" xfId="7172"/>
    <cellStyle name="Normal 76 9 8" xfId="7173"/>
    <cellStyle name="Normal 77" xfId="7174"/>
    <cellStyle name="Normal 77 10" xfId="7175"/>
    <cellStyle name="Normal 77 11" xfId="7176"/>
    <cellStyle name="Normal 77 12" xfId="7177"/>
    <cellStyle name="Normal 77 13" xfId="7178"/>
    <cellStyle name="Normal 77 14" xfId="7179"/>
    <cellStyle name="Normal 77 15" xfId="7180"/>
    <cellStyle name="Normal 77 16" xfId="7181"/>
    <cellStyle name="Normal 77 17" xfId="7182"/>
    <cellStyle name="Normal 77 2" xfId="7183"/>
    <cellStyle name="Normal 77 3" xfId="7184"/>
    <cellStyle name="Normal 77 4" xfId="7185"/>
    <cellStyle name="Normal 77 5" xfId="7186"/>
    <cellStyle name="Normal 77 6" xfId="7187"/>
    <cellStyle name="Normal 77 7" xfId="7188"/>
    <cellStyle name="Normal 77 8" xfId="7189"/>
    <cellStyle name="Normal 77 9" xfId="7190"/>
    <cellStyle name="Normal 78" xfId="7191"/>
    <cellStyle name="Normal 78 10" xfId="7192"/>
    <cellStyle name="Normal 78 10 2" xfId="7193"/>
    <cellStyle name="Normal 78 10 2 2" xfId="7194"/>
    <cellStyle name="Normal 78 10 2 3" xfId="7195"/>
    <cellStyle name="Normal 78 10 2 4" xfId="7196"/>
    <cellStyle name="Normal 78 10 2 5" xfId="7197"/>
    <cellStyle name="Normal 78 10 3" xfId="7198"/>
    <cellStyle name="Normal 78 10 3 2" xfId="7199"/>
    <cellStyle name="Normal 78 10 3 3" xfId="7200"/>
    <cellStyle name="Normal 78 10 3 4" xfId="7201"/>
    <cellStyle name="Normal 78 10 3 5" xfId="7202"/>
    <cellStyle name="Normal 78 10 4" xfId="7203"/>
    <cellStyle name="Normal 78 10 4 2" xfId="7204"/>
    <cellStyle name="Normal 78 10 4 3" xfId="7205"/>
    <cellStyle name="Normal 78 10 4 4" xfId="7206"/>
    <cellStyle name="Normal 78 10 4 5" xfId="7207"/>
    <cellStyle name="Normal 78 10 5" xfId="7208"/>
    <cellStyle name="Normal 78 10 6" xfId="7209"/>
    <cellStyle name="Normal 78 10 7" xfId="7210"/>
    <cellStyle name="Normal 78 10 8" xfId="7211"/>
    <cellStyle name="Normal 78 11" xfId="7212"/>
    <cellStyle name="Normal 78 11 2" xfId="7213"/>
    <cellStyle name="Normal 78 11 2 2" xfId="7214"/>
    <cellStyle name="Normal 78 11 2 3" xfId="7215"/>
    <cellStyle name="Normal 78 11 2 4" xfId="7216"/>
    <cellStyle name="Normal 78 11 2 5" xfId="7217"/>
    <cellStyle name="Normal 78 11 3" xfId="7218"/>
    <cellStyle name="Normal 78 11 3 2" xfId="7219"/>
    <cellStyle name="Normal 78 11 3 3" xfId="7220"/>
    <cellStyle name="Normal 78 11 3 4" xfId="7221"/>
    <cellStyle name="Normal 78 11 3 5" xfId="7222"/>
    <cellStyle name="Normal 78 11 4" xfId="7223"/>
    <cellStyle name="Normal 78 11 4 2" xfId="7224"/>
    <cellStyle name="Normal 78 11 4 3" xfId="7225"/>
    <cellStyle name="Normal 78 11 4 4" xfId="7226"/>
    <cellStyle name="Normal 78 11 4 5" xfId="7227"/>
    <cellStyle name="Normal 78 11 5" xfId="7228"/>
    <cellStyle name="Normal 78 11 6" xfId="7229"/>
    <cellStyle name="Normal 78 11 7" xfId="7230"/>
    <cellStyle name="Normal 78 11 8" xfId="7231"/>
    <cellStyle name="Normal 78 12" xfId="7232"/>
    <cellStyle name="Normal 78 12 2" xfId="7233"/>
    <cellStyle name="Normal 78 12 3" xfId="7234"/>
    <cellStyle name="Normal 78 12 4" xfId="7235"/>
    <cellStyle name="Normal 78 12 5" xfId="7236"/>
    <cellStyle name="Normal 78 13" xfId="7237"/>
    <cellStyle name="Normal 78 13 2" xfId="7238"/>
    <cellStyle name="Normal 78 13 3" xfId="7239"/>
    <cellStyle name="Normal 78 13 4" xfId="7240"/>
    <cellStyle name="Normal 78 13 5" xfId="7241"/>
    <cellStyle name="Normal 78 14" xfId="7242"/>
    <cellStyle name="Normal 78 14 2" xfId="7243"/>
    <cellStyle name="Normal 78 14 3" xfId="7244"/>
    <cellStyle name="Normal 78 14 4" xfId="7245"/>
    <cellStyle name="Normal 78 14 5" xfId="7246"/>
    <cellStyle name="Normal 78 15" xfId="7247"/>
    <cellStyle name="Normal 78 16" xfId="7248"/>
    <cellStyle name="Normal 78 17" xfId="7249"/>
    <cellStyle name="Normal 78 18" xfId="7250"/>
    <cellStyle name="Normal 78 2" xfId="7251"/>
    <cellStyle name="Normal 78 2 2" xfId="7252"/>
    <cellStyle name="Normal 78 2 2 2" xfId="7253"/>
    <cellStyle name="Normal 78 2 2 3" xfId="7254"/>
    <cellStyle name="Normal 78 2 2 4" xfId="7255"/>
    <cellStyle name="Normal 78 2 2 5" xfId="7256"/>
    <cellStyle name="Normal 78 2 3" xfId="7257"/>
    <cellStyle name="Normal 78 2 3 2" xfId="7258"/>
    <cellStyle name="Normal 78 2 3 3" xfId="7259"/>
    <cellStyle name="Normal 78 2 3 4" xfId="7260"/>
    <cellStyle name="Normal 78 2 3 5" xfId="7261"/>
    <cellStyle name="Normal 78 2 4" xfId="7262"/>
    <cellStyle name="Normal 78 2 4 2" xfId="7263"/>
    <cellStyle name="Normal 78 2 4 3" xfId="7264"/>
    <cellStyle name="Normal 78 2 4 4" xfId="7265"/>
    <cellStyle name="Normal 78 2 4 5" xfId="7266"/>
    <cellStyle name="Normal 78 2 5" xfId="7267"/>
    <cellStyle name="Normal 78 2 6" xfId="7268"/>
    <cellStyle name="Normal 78 2 7" xfId="7269"/>
    <cellStyle name="Normal 78 2 8" xfId="7270"/>
    <cellStyle name="Normal 78 3" xfId="7271"/>
    <cellStyle name="Normal 78 3 2" xfId="7272"/>
    <cellStyle name="Normal 78 3 2 2" xfId="7273"/>
    <cellStyle name="Normal 78 3 2 3" xfId="7274"/>
    <cellStyle name="Normal 78 3 2 4" xfId="7275"/>
    <cellStyle name="Normal 78 3 2 5" xfId="7276"/>
    <cellStyle name="Normal 78 3 3" xfId="7277"/>
    <cellStyle name="Normal 78 3 3 2" xfId="7278"/>
    <cellStyle name="Normal 78 3 3 3" xfId="7279"/>
    <cellStyle name="Normal 78 3 3 4" xfId="7280"/>
    <cellStyle name="Normal 78 3 3 5" xfId="7281"/>
    <cellStyle name="Normal 78 3 4" xfId="7282"/>
    <cellStyle name="Normal 78 3 4 2" xfId="7283"/>
    <cellStyle name="Normal 78 3 4 3" xfId="7284"/>
    <cellStyle name="Normal 78 3 4 4" xfId="7285"/>
    <cellStyle name="Normal 78 3 4 5" xfId="7286"/>
    <cellStyle name="Normal 78 3 5" xfId="7287"/>
    <cellStyle name="Normal 78 3 6" xfId="7288"/>
    <cellStyle name="Normal 78 3 7" xfId="7289"/>
    <cellStyle name="Normal 78 3 8" xfId="7290"/>
    <cellStyle name="Normal 78 4" xfId="7291"/>
    <cellStyle name="Normal 78 4 2" xfId="7292"/>
    <cellStyle name="Normal 78 4 2 2" xfId="7293"/>
    <cellStyle name="Normal 78 4 2 3" xfId="7294"/>
    <cellStyle name="Normal 78 4 2 4" xfId="7295"/>
    <cellStyle name="Normal 78 4 2 5" xfId="7296"/>
    <cellStyle name="Normal 78 4 3" xfId="7297"/>
    <cellStyle name="Normal 78 4 3 2" xfId="7298"/>
    <cellStyle name="Normal 78 4 3 3" xfId="7299"/>
    <cellStyle name="Normal 78 4 3 4" xfId="7300"/>
    <cellStyle name="Normal 78 4 3 5" xfId="7301"/>
    <cellStyle name="Normal 78 4 4" xfId="7302"/>
    <cellStyle name="Normal 78 4 4 2" xfId="7303"/>
    <cellStyle name="Normal 78 4 4 3" xfId="7304"/>
    <cellStyle name="Normal 78 4 4 4" xfId="7305"/>
    <cellStyle name="Normal 78 4 4 5" xfId="7306"/>
    <cellStyle name="Normal 78 4 5" xfId="7307"/>
    <cellStyle name="Normal 78 4 6" xfId="7308"/>
    <cellStyle name="Normal 78 4 7" xfId="7309"/>
    <cellStyle name="Normal 78 4 8" xfId="7310"/>
    <cellStyle name="Normal 78 5" xfId="7311"/>
    <cellStyle name="Normal 78 5 2" xfId="7312"/>
    <cellStyle name="Normal 78 5 2 2" xfId="7313"/>
    <cellStyle name="Normal 78 5 2 3" xfId="7314"/>
    <cellStyle name="Normal 78 5 2 4" xfId="7315"/>
    <cellStyle name="Normal 78 5 2 5" xfId="7316"/>
    <cellStyle name="Normal 78 5 3" xfId="7317"/>
    <cellStyle name="Normal 78 5 3 2" xfId="7318"/>
    <cellStyle name="Normal 78 5 3 3" xfId="7319"/>
    <cellStyle name="Normal 78 5 3 4" xfId="7320"/>
    <cellStyle name="Normal 78 5 3 5" xfId="7321"/>
    <cellStyle name="Normal 78 5 4" xfId="7322"/>
    <cellStyle name="Normal 78 5 4 2" xfId="7323"/>
    <cellStyle name="Normal 78 5 4 3" xfId="7324"/>
    <cellStyle name="Normal 78 5 4 4" xfId="7325"/>
    <cellStyle name="Normal 78 5 4 5" xfId="7326"/>
    <cellStyle name="Normal 78 5 5" xfId="7327"/>
    <cellStyle name="Normal 78 5 6" xfId="7328"/>
    <cellStyle name="Normal 78 5 7" xfId="7329"/>
    <cellStyle name="Normal 78 5 8" xfId="7330"/>
    <cellStyle name="Normal 78 6" xfId="7331"/>
    <cellStyle name="Normal 78 6 2" xfId="7332"/>
    <cellStyle name="Normal 78 6 2 2" xfId="7333"/>
    <cellStyle name="Normal 78 6 2 3" xfId="7334"/>
    <cellStyle name="Normal 78 6 2 4" xfId="7335"/>
    <cellStyle name="Normal 78 6 2 5" xfId="7336"/>
    <cellStyle name="Normal 78 6 3" xfId="7337"/>
    <cellStyle name="Normal 78 6 3 2" xfId="7338"/>
    <cellStyle name="Normal 78 6 3 3" xfId="7339"/>
    <cellStyle name="Normal 78 6 3 4" xfId="7340"/>
    <cellStyle name="Normal 78 6 3 5" xfId="7341"/>
    <cellStyle name="Normal 78 6 4" xfId="7342"/>
    <cellStyle name="Normal 78 6 4 2" xfId="7343"/>
    <cellStyle name="Normal 78 6 4 3" xfId="7344"/>
    <cellStyle name="Normal 78 6 4 4" xfId="7345"/>
    <cellStyle name="Normal 78 6 4 5" xfId="7346"/>
    <cellStyle name="Normal 78 6 5" xfId="7347"/>
    <cellStyle name="Normal 78 6 6" xfId="7348"/>
    <cellStyle name="Normal 78 6 7" xfId="7349"/>
    <cellStyle name="Normal 78 6 8" xfId="7350"/>
    <cellStyle name="Normal 78 7" xfId="7351"/>
    <cellStyle name="Normal 78 7 2" xfId="7352"/>
    <cellStyle name="Normal 78 7 2 2" xfId="7353"/>
    <cellStyle name="Normal 78 7 2 3" xfId="7354"/>
    <cellStyle name="Normal 78 7 2 4" xfId="7355"/>
    <cellStyle name="Normal 78 7 2 5" xfId="7356"/>
    <cellStyle name="Normal 78 7 3" xfId="7357"/>
    <cellStyle name="Normal 78 7 3 2" xfId="7358"/>
    <cellStyle name="Normal 78 7 3 3" xfId="7359"/>
    <cellStyle name="Normal 78 7 3 4" xfId="7360"/>
    <cellStyle name="Normal 78 7 3 5" xfId="7361"/>
    <cellStyle name="Normal 78 7 4" xfId="7362"/>
    <cellStyle name="Normal 78 7 4 2" xfId="7363"/>
    <cellStyle name="Normal 78 7 4 3" xfId="7364"/>
    <cellStyle name="Normal 78 7 4 4" xfId="7365"/>
    <cellStyle name="Normal 78 7 4 5" xfId="7366"/>
    <cellStyle name="Normal 78 7 5" xfId="7367"/>
    <cellStyle name="Normal 78 7 6" xfId="7368"/>
    <cellStyle name="Normal 78 7 7" xfId="7369"/>
    <cellStyle name="Normal 78 7 8" xfId="7370"/>
    <cellStyle name="Normal 78 8" xfId="7371"/>
    <cellStyle name="Normal 78 8 2" xfId="7372"/>
    <cellStyle name="Normal 78 8 2 2" xfId="7373"/>
    <cellStyle name="Normal 78 8 2 3" xfId="7374"/>
    <cellStyle name="Normal 78 8 2 4" xfId="7375"/>
    <cellStyle name="Normal 78 8 2 5" xfId="7376"/>
    <cellStyle name="Normal 78 8 3" xfId="7377"/>
    <cellStyle name="Normal 78 8 3 2" xfId="7378"/>
    <cellStyle name="Normal 78 8 3 3" xfId="7379"/>
    <cellStyle name="Normal 78 8 3 4" xfId="7380"/>
    <cellStyle name="Normal 78 8 3 5" xfId="7381"/>
    <cellStyle name="Normal 78 8 4" xfId="7382"/>
    <cellStyle name="Normal 78 8 4 2" xfId="7383"/>
    <cellStyle name="Normal 78 8 4 3" xfId="7384"/>
    <cellStyle name="Normal 78 8 4 4" xfId="7385"/>
    <cellStyle name="Normal 78 8 4 5" xfId="7386"/>
    <cellStyle name="Normal 78 8 5" xfId="7387"/>
    <cellStyle name="Normal 78 8 6" xfId="7388"/>
    <cellStyle name="Normal 78 8 7" xfId="7389"/>
    <cellStyle name="Normal 78 8 8" xfId="7390"/>
    <cellStyle name="Normal 78 9" xfId="7391"/>
    <cellStyle name="Normal 78 9 2" xfId="7392"/>
    <cellStyle name="Normal 78 9 2 2" xfId="7393"/>
    <cellStyle name="Normal 78 9 2 3" xfId="7394"/>
    <cellStyle name="Normal 78 9 2 4" xfId="7395"/>
    <cellStyle name="Normal 78 9 2 5" xfId="7396"/>
    <cellStyle name="Normal 78 9 3" xfId="7397"/>
    <cellStyle name="Normal 78 9 3 2" xfId="7398"/>
    <cellStyle name="Normal 78 9 3 3" xfId="7399"/>
    <cellStyle name="Normal 78 9 3 4" xfId="7400"/>
    <cellStyle name="Normal 78 9 3 5" xfId="7401"/>
    <cellStyle name="Normal 78 9 4" xfId="7402"/>
    <cellStyle name="Normal 78 9 4 2" xfId="7403"/>
    <cellStyle name="Normal 78 9 4 3" xfId="7404"/>
    <cellStyle name="Normal 78 9 4 4" xfId="7405"/>
    <cellStyle name="Normal 78 9 4 5" xfId="7406"/>
    <cellStyle name="Normal 78 9 5" xfId="7407"/>
    <cellStyle name="Normal 78 9 6" xfId="7408"/>
    <cellStyle name="Normal 78 9 7" xfId="7409"/>
    <cellStyle name="Normal 78 9 8" xfId="7410"/>
    <cellStyle name="Normal 79" xfId="7411"/>
    <cellStyle name="Normal 79 10" xfId="7412"/>
    <cellStyle name="Normal 79 10 2" xfId="7413"/>
    <cellStyle name="Normal 79 10 2 2" xfId="7414"/>
    <cellStyle name="Normal 79 10 2 3" xfId="7415"/>
    <cellStyle name="Normal 79 10 2 4" xfId="7416"/>
    <cellStyle name="Normal 79 10 2 5" xfId="7417"/>
    <cellStyle name="Normal 79 10 3" xfId="7418"/>
    <cellStyle name="Normal 79 10 3 2" xfId="7419"/>
    <cellStyle name="Normal 79 10 3 3" xfId="7420"/>
    <cellStyle name="Normal 79 10 3 4" xfId="7421"/>
    <cellStyle name="Normal 79 10 3 5" xfId="7422"/>
    <cellStyle name="Normal 79 10 4" xfId="7423"/>
    <cellStyle name="Normal 79 10 4 2" xfId="7424"/>
    <cellStyle name="Normal 79 10 4 3" xfId="7425"/>
    <cellStyle name="Normal 79 10 4 4" xfId="7426"/>
    <cellStyle name="Normal 79 10 4 5" xfId="7427"/>
    <cellStyle name="Normal 79 10 5" xfId="7428"/>
    <cellStyle name="Normal 79 10 6" xfId="7429"/>
    <cellStyle name="Normal 79 10 7" xfId="7430"/>
    <cellStyle name="Normal 79 10 8" xfId="7431"/>
    <cellStyle name="Normal 79 11" xfId="7432"/>
    <cellStyle name="Normal 79 11 2" xfId="7433"/>
    <cellStyle name="Normal 79 11 2 2" xfId="7434"/>
    <cellStyle name="Normal 79 11 2 3" xfId="7435"/>
    <cellStyle name="Normal 79 11 2 4" xfId="7436"/>
    <cellStyle name="Normal 79 11 2 5" xfId="7437"/>
    <cellStyle name="Normal 79 11 3" xfId="7438"/>
    <cellStyle name="Normal 79 11 3 2" xfId="7439"/>
    <cellStyle name="Normal 79 11 3 3" xfId="7440"/>
    <cellStyle name="Normal 79 11 3 4" xfId="7441"/>
    <cellStyle name="Normal 79 11 3 5" xfId="7442"/>
    <cellStyle name="Normal 79 11 4" xfId="7443"/>
    <cellStyle name="Normal 79 11 4 2" xfId="7444"/>
    <cellStyle name="Normal 79 11 4 3" xfId="7445"/>
    <cellStyle name="Normal 79 11 4 4" xfId="7446"/>
    <cellStyle name="Normal 79 11 4 5" xfId="7447"/>
    <cellStyle name="Normal 79 11 5" xfId="7448"/>
    <cellStyle name="Normal 79 11 6" xfId="7449"/>
    <cellStyle name="Normal 79 11 7" xfId="7450"/>
    <cellStyle name="Normal 79 11 8" xfId="7451"/>
    <cellStyle name="Normal 79 12" xfId="7452"/>
    <cellStyle name="Normal 79 12 2" xfId="7453"/>
    <cellStyle name="Normal 79 12 3" xfId="7454"/>
    <cellStyle name="Normal 79 12 4" xfId="7455"/>
    <cellStyle name="Normal 79 12 5" xfId="7456"/>
    <cellStyle name="Normal 79 13" xfId="7457"/>
    <cellStyle name="Normal 79 13 2" xfId="7458"/>
    <cellStyle name="Normal 79 13 3" xfId="7459"/>
    <cellStyle name="Normal 79 13 4" xfId="7460"/>
    <cellStyle name="Normal 79 13 5" xfId="7461"/>
    <cellStyle name="Normal 79 14" xfId="7462"/>
    <cellStyle name="Normal 79 14 2" xfId="7463"/>
    <cellStyle name="Normal 79 14 3" xfId="7464"/>
    <cellStyle name="Normal 79 14 4" xfId="7465"/>
    <cellStyle name="Normal 79 14 5" xfId="7466"/>
    <cellStyle name="Normal 79 15" xfId="7467"/>
    <cellStyle name="Normal 79 16" xfId="7468"/>
    <cellStyle name="Normal 79 17" xfId="7469"/>
    <cellStyle name="Normal 79 18" xfId="7470"/>
    <cellStyle name="Normal 79 2" xfId="7471"/>
    <cellStyle name="Normal 79 2 2" xfId="7472"/>
    <cellStyle name="Normal 79 2 2 2" xfId="7473"/>
    <cellStyle name="Normal 79 2 2 3" xfId="7474"/>
    <cellStyle name="Normal 79 2 2 4" xfId="7475"/>
    <cellStyle name="Normal 79 2 2 5" xfId="7476"/>
    <cellStyle name="Normal 79 2 3" xfId="7477"/>
    <cellStyle name="Normal 79 2 3 2" xfId="7478"/>
    <cellStyle name="Normal 79 2 3 3" xfId="7479"/>
    <cellStyle name="Normal 79 2 3 4" xfId="7480"/>
    <cellStyle name="Normal 79 2 3 5" xfId="7481"/>
    <cellStyle name="Normal 79 2 4" xfId="7482"/>
    <cellStyle name="Normal 79 2 4 2" xfId="7483"/>
    <cellStyle name="Normal 79 2 4 3" xfId="7484"/>
    <cellStyle name="Normal 79 2 4 4" xfId="7485"/>
    <cellStyle name="Normal 79 2 4 5" xfId="7486"/>
    <cellStyle name="Normal 79 2 5" xfId="7487"/>
    <cellStyle name="Normal 79 2 6" xfId="7488"/>
    <cellStyle name="Normal 79 2 7" xfId="7489"/>
    <cellStyle name="Normal 79 2 8" xfId="7490"/>
    <cellStyle name="Normal 79 3" xfId="7491"/>
    <cellStyle name="Normal 79 3 2" xfId="7492"/>
    <cellStyle name="Normal 79 3 2 2" xfId="7493"/>
    <cellStyle name="Normal 79 3 2 3" xfId="7494"/>
    <cellStyle name="Normal 79 3 2 4" xfId="7495"/>
    <cellStyle name="Normal 79 3 2 5" xfId="7496"/>
    <cellStyle name="Normal 79 3 3" xfId="7497"/>
    <cellStyle name="Normal 79 3 3 2" xfId="7498"/>
    <cellStyle name="Normal 79 3 3 3" xfId="7499"/>
    <cellStyle name="Normal 79 3 3 4" xfId="7500"/>
    <cellStyle name="Normal 79 3 3 5" xfId="7501"/>
    <cellStyle name="Normal 79 3 4" xfId="7502"/>
    <cellStyle name="Normal 79 3 4 2" xfId="7503"/>
    <cellStyle name="Normal 79 3 4 3" xfId="7504"/>
    <cellStyle name="Normal 79 3 4 4" xfId="7505"/>
    <cellStyle name="Normal 79 3 4 5" xfId="7506"/>
    <cellStyle name="Normal 79 3 5" xfId="7507"/>
    <cellStyle name="Normal 79 3 6" xfId="7508"/>
    <cellStyle name="Normal 79 3 7" xfId="7509"/>
    <cellStyle name="Normal 79 3 8" xfId="7510"/>
    <cellStyle name="Normal 79 4" xfId="7511"/>
    <cellStyle name="Normal 79 4 2" xfId="7512"/>
    <cellStyle name="Normal 79 4 2 2" xfId="7513"/>
    <cellStyle name="Normal 79 4 2 3" xfId="7514"/>
    <cellStyle name="Normal 79 4 2 4" xfId="7515"/>
    <cellStyle name="Normal 79 4 2 5" xfId="7516"/>
    <cellStyle name="Normal 79 4 3" xfId="7517"/>
    <cellStyle name="Normal 79 4 3 2" xfId="7518"/>
    <cellStyle name="Normal 79 4 3 3" xfId="7519"/>
    <cellStyle name="Normal 79 4 3 4" xfId="7520"/>
    <cellStyle name="Normal 79 4 3 5" xfId="7521"/>
    <cellStyle name="Normal 79 4 4" xfId="7522"/>
    <cellStyle name="Normal 79 4 4 2" xfId="7523"/>
    <cellStyle name="Normal 79 4 4 3" xfId="7524"/>
    <cellStyle name="Normal 79 4 4 4" xfId="7525"/>
    <cellStyle name="Normal 79 4 4 5" xfId="7526"/>
    <cellStyle name="Normal 79 4 5" xfId="7527"/>
    <cellStyle name="Normal 79 4 6" xfId="7528"/>
    <cellStyle name="Normal 79 4 7" xfId="7529"/>
    <cellStyle name="Normal 79 4 8" xfId="7530"/>
    <cellStyle name="Normal 79 5" xfId="7531"/>
    <cellStyle name="Normal 79 5 2" xfId="7532"/>
    <cellStyle name="Normal 79 5 2 2" xfId="7533"/>
    <cellStyle name="Normal 79 5 2 3" xfId="7534"/>
    <cellStyle name="Normal 79 5 2 4" xfId="7535"/>
    <cellStyle name="Normal 79 5 2 5" xfId="7536"/>
    <cellStyle name="Normal 79 5 3" xfId="7537"/>
    <cellStyle name="Normal 79 5 3 2" xfId="7538"/>
    <cellStyle name="Normal 79 5 3 3" xfId="7539"/>
    <cellStyle name="Normal 79 5 3 4" xfId="7540"/>
    <cellStyle name="Normal 79 5 3 5" xfId="7541"/>
    <cellStyle name="Normal 79 5 4" xfId="7542"/>
    <cellStyle name="Normal 79 5 4 2" xfId="7543"/>
    <cellStyle name="Normal 79 5 4 3" xfId="7544"/>
    <cellStyle name="Normal 79 5 4 4" xfId="7545"/>
    <cellStyle name="Normal 79 5 4 5" xfId="7546"/>
    <cellStyle name="Normal 79 5 5" xfId="7547"/>
    <cellStyle name="Normal 79 5 6" xfId="7548"/>
    <cellStyle name="Normal 79 5 7" xfId="7549"/>
    <cellStyle name="Normal 79 5 8" xfId="7550"/>
    <cellStyle name="Normal 79 6" xfId="7551"/>
    <cellStyle name="Normal 79 6 2" xfId="7552"/>
    <cellStyle name="Normal 79 6 2 2" xfId="7553"/>
    <cellStyle name="Normal 79 6 2 3" xfId="7554"/>
    <cellStyle name="Normal 79 6 2 4" xfId="7555"/>
    <cellStyle name="Normal 79 6 2 5" xfId="7556"/>
    <cellStyle name="Normal 79 6 3" xfId="7557"/>
    <cellStyle name="Normal 79 6 3 2" xfId="7558"/>
    <cellStyle name="Normal 79 6 3 3" xfId="7559"/>
    <cellStyle name="Normal 79 6 3 4" xfId="7560"/>
    <cellStyle name="Normal 79 6 3 5" xfId="7561"/>
    <cellStyle name="Normal 79 6 4" xfId="7562"/>
    <cellStyle name="Normal 79 6 4 2" xfId="7563"/>
    <cellStyle name="Normal 79 6 4 3" xfId="7564"/>
    <cellStyle name="Normal 79 6 4 4" xfId="7565"/>
    <cellStyle name="Normal 79 6 4 5" xfId="7566"/>
    <cellStyle name="Normal 79 6 5" xfId="7567"/>
    <cellStyle name="Normal 79 6 6" xfId="7568"/>
    <cellStyle name="Normal 79 6 7" xfId="7569"/>
    <cellStyle name="Normal 79 6 8" xfId="7570"/>
    <cellStyle name="Normal 79 7" xfId="7571"/>
    <cellStyle name="Normal 79 7 2" xfId="7572"/>
    <cellStyle name="Normal 79 7 2 2" xfId="7573"/>
    <cellStyle name="Normal 79 7 2 3" xfId="7574"/>
    <cellStyle name="Normal 79 7 2 4" xfId="7575"/>
    <cellStyle name="Normal 79 7 2 5" xfId="7576"/>
    <cellStyle name="Normal 79 7 3" xfId="7577"/>
    <cellStyle name="Normal 79 7 3 2" xfId="7578"/>
    <cellStyle name="Normal 79 7 3 3" xfId="7579"/>
    <cellStyle name="Normal 79 7 3 4" xfId="7580"/>
    <cellStyle name="Normal 79 7 3 5" xfId="7581"/>
    <cellStyle name="Normal 79 7 4" xfId="7582"/>
    <cellStyle name="Normal 79 7 4 2" xfId="7583"/>
    <cellStyle name="Normal 79 7 4 3" xfId="7584"/>
    <cellStyle name="Normal 79 7 4 4" xfId="7585"/>
    <cellStyle name="Normal 79 7 4 5" xfId="7586"/>
    <cellStyle name="Normal 79 7 5" xfId="7587"/>
    <cellStyle name="Normal 79 7 6" xfId="7588"/>
    <cellStyle name="Normal 79 7 7" xfId="7589"/>
    <cellStyle name="Normal 79 7 8" xfId="7590"/>
    <cellStyle name="Normal 79 8" xfId="7591"/>
    <cellStyle name="Normal 79 8 2" xfId="7592"/>
    <cellStyle name="Normal 79 8 2 2" xfId="7593"/>
    <cellStyle name="Normal 79 8 2 3" xfId="7594"/>
    <cellStyle name="Normal 79 8 2 4" xfId="7595"/>
    <cellStyle name="Normal 79 8 2 5" xfId="7596"/>
    <cellStyle name="Normal 79 8 3" xfId="7597"/>
    <cellStyle name="Normal 79 8 3 2" xfId="7598"/>
    <cellStyle name="Normal 79 8 3 3" xfId="7599"/>
    <cellStyle name="Normal 79 8 3 4" xfId="7600"/>
    <cellStyle name="Normal 79 8 3 5" xfId="7601"/>
    <cellStyle name="Normal 79 8 4" xfId="7602"/>
    <cellStyle name="Normal 79 8 4 2" xfId="7603"/>
    <cellStyle name="Normal 79 8 4 3" xfId="7604"/>
    <cellStyle name="Normal 79 8 4 4" xfId="7605"/>
    <cellStyle name="Normal 79 8 4 5" xfId="7606"/>
    <cellStyle name="Normal 79 8 5" xfId="7607"/>
    <cellStyle name="Normal 79 8 6" xfId="7608"/>
    <cellStyle name="Normal 79 8 7" xfId="7609"/>
    <cellStyle name="Normal 79 8 8" xfId="7610"/>
    <cellStyle name="Normal 79 9" xfId="7611"/>
    <cellStyle name="Normal 79 9 2" xfId="7612"/>
    <cellStyle name="Normal 79 9 2 2" xfId="7613"/>
    <cellStyle name="Normal 79 9 2 3" xfId="7614"/>
    <cellStyle name="Normal 79 9 2 4" xfId="7615"/>
    <cellStyle name="Normal 79 9 2 5" xfId="7616"/>
    <cellStyle name="Normal 79 9 3" xfId="7617"/>
    <cellStyle name="Normal 79 9 3 2" xfId="7618"/>
    <cellStyle name="Normal 79 9 3 3" xfId="7619"/>
    <cellStyle name="Normal 79 9 3 4" xfId="7620"/>
    <cellStyle name="Normal 79 9 3 5" xfId="7621"/>
    <cellStyle name="Normal 79 9 4" xfId="7622"/>
    <cellStyle name="Normal 79 9 4 2" xfId="7623"/>
    <cellStyle name="Normal 79 9 4 3" xfId="7624"/>
    <cellStyle name="Normal 79 9 4 4" xfId="7625"/>
    <cellStyle name="Normal 79 9 4 5" xfId="7626"/>
    <cellStyle name="Normal 79 9 5" xfId="7627"/>
    <cellStyle name="Normal 79 9 6" xfId="7628"/>
    <cellStyle name="Normal 79 9 7" xfId="7629"/>
    <cellStyle name="Normal 79 9 8" xfId="7630"/>
    <cellStyle name="Normal 8" xfId="7631"/>
    <cellStyle name="Normal 8 10" xfId="7632"/>
    <cellStyle name="Normal 8 11" xfId="7633"/>
    <cellStyle name="Normal 8 12" xfId="7634"/>
    <cellStyle name="Normal 8 13" xfId="7635"/>
    <cellStyle name="Normal 8 14" xfId="7636"/>
    <cellStyle name="Normal 8 15" xfId="7637"/>
    <cellStyle name="Normal 8 16" xfId="7638"/>
    <cellStyle name="Normal 8 17" xfId="7639"/>
    <cellStyle name="Normal 8 18" xfId="7640"/>
    <cellStyle name="Normal 8 19" xfId="7641"/>
    <cellStyle name="Normal 8 2" xfId="7642"/>
    <cellStyle name="Normal 8 2 2" xfId="7643"/>
    <cellStyle name="Normal 8 20" xfId="7644"/>
    <cellStyle name="Normal 8 3" xfId="7645"/>
    <cellStyle name="Normal 8 3 2" xfId="7646"/>
    <cellStyle name="Normal 8 4" xfId="7647"/>
    <cellStyle name="Normal 8 5" xfId="7648"/>
    <cellStyle name="Normal 8 6" xfId="7649"/>
    <cellStyle name="Normal 8 7" xfId="7650"/>
    <cellStyle name="Normal 8 8" xfId="7651"/>
    <cellStyle name="Normal 8 9" xfId="7652"/>
    <cellStyle name="Normal 80" xfId="7653"/>
    <cellStyle name="Normal 80 10" xfId="7654"/>
    <cellStyle name="Normal 80 10 2" xfId="7655"/>
    <cellStyle name="Normal 80 10 2 2" xfId="7656"/>
    <cellStyle name="Normal 80 10 2 3" xfId="7657"/>
    <cellStyle name="Normal 80 10 2 4" xfId="7658"/>
    <cellStyle name="Normal 80 10 2 5" xfId="7659"/>
    <cellStyle name="Normal 80 10 3" xfId="7660"/>
    <cellStyle name="Normal 80 10 3 2" xfId="7661"/>
    <cellStyle name="Normal 80 10 3 3" xfId="7662"/>
    <cellStyle name="Normal 80 10 3 4" xfId="7663"/>
    <cellStyle name="Normal 80 10 3 5" xfId="7664"/>
    <cellStyle name="Normal 80 10 4" xfId="7665"/>
    <cellStyle name="Normal 80 10 4 2" xfId="7666"/>
    <cellStyle name="Normal 80 10 4 3" xfId="7667"/>
    <cellStyle name="Normal 80 10 4 4" xfId="7668"/>
    <cellStyle name="Normal 80 10 4 5" xfId="7669"/>
    <cellStyle name="Normal 80 10 5" xfId="7670"/>
    <cellStyle name="Normal 80 10 6" xfId="7671"/>
    <cellStyle name="Normal 80 10 7" xfId="7672"/>
    <cellStyle name="Normal 80 10 8" xfId="7673"/>
    <cellStyle name="Normal 80 11" xfId="7674"/>
    <cellStyle name="Normal 80 11 2" xfId="7675"/>
    <cellStyle name="Normal 80 11 2 2" xfId="7676"/>
    <cellStyle name="Normal 80 11 2 3" xfId="7677"/>
    <cellStyle name="Normal 80 11 2 4" xfId="7678"/>
    <cellStyle name="Normal 80 11 2 5" xfId="7679"/>
    <cellStyle name="Normal 80 11 3" xfId="7680"/>
    <cellStyle name="Normal 80 11 3 2" xfId="7681"/>
    <cellStyle name="Normal 80 11 3 3" xfId="7682"/>
    <cellStyle name="Normal 80 11 3 4" xfId="7683"/>
    <cellStyle name="Normal 80 11 3 5" xfId="7684"/>
    <cellStyle name="Normal 80 11 4" xfId="7685"/>
    <cellStyle name="Normal 80 11 4 2" xfId="7686"/>
    <cellStyle name="Normal 80 11 4 3" xfId="7687"/>
    <cellStyle name="Normal 80 11 4 4" xfId="7688"/>
    <cellStyle name="Normal 80 11 4 5" xfId="7689"/>
    <cellStyle name="Normal 80 11 5" xfId="7690"/>
    <cellStyle name="Normal 80 11 6" xfId="7691"/>
    <cellStyle name="Normal 80 11 7" xfId="7692"/>
    <cellStyle name="Normal 80 11 8" xfId="7693"/>
    <cellStyle name="Normal 80 12" xfId="7694"/>
    <cellStyle name="Normal 80 12 2" xfId="7695"/>
    <cellStyle name="Normal 80 12 3" xfId="7696"/>
    <cellStyle name="Normal 80 12 4" xfId="7697"/>
    <cellStyle name="Normal 80 12 5" xfId="7698"/>
    <cellStyle name="Normal 80 13" xfId="7699"/>
    <cellStyle name="Normal 80 13 2" xfId="7700"/>
    <cellStyle name="Normal 80 13 3" xfId="7701"/>
    <cellStyle name="Normal 80 13 4" xfId="7702"/>
    <cellStyle name="Normal 80 13 5" xfId="7703"/>
    <cellStyle name="Normal 80 14" xfId="7704"/>
    <cellStyle name="Normal 80 14 2" xfId="7705"/>
    <cellStyle name="Normal 80 14 3" xfId="7706"/>
    <cellStyle name="Normal 80 14 4" xfId="7707"/>
    <cellStyle name="Normal 80 14 5" xfId="7708"/>
    <cellStyle name="Normal 80 15" xfId="7709"/>
    <cellStyle name="Normal 80 16" xfId="7710"/>
    <cellStyle name="Normal 80 17" xfId="7711"/>
    <cellStyle name="Normal 80 18" xfId="7712"/>
    <cellStyle name="Normal 80 2" xfId="7713"/>
    <cellStyle name="Normal 80 2 2" xfId="7714"/>
    <cellStyle name="Normal 80 2 2 2" xfId="7715"/>
    <cellStyle name="Normal 80 2 2 3" xfId="7716"/>
    <cellStyle name="Normal 80 2 2 4" xfId="7717"/>
    <cellStyle name="Normal 80 2 2 5" xfId="7718"/>
    <cellStyle name="Normal 80 2 3" xfId="7719"/>
    <cellStyle name="Normal 80 2 3 2" xfId="7720"/>
    <cellStyle name="Normal 80 2 3 3" xfId="7721"/>
    <cellStyle name="Normal 80 2 3 4" xfId="7722"/>
    <cellStyle name="Normal 80 2 3 5" xfId="7723"/>
    <cellStyle name="Normal 80 2 4" xfId="7724"/>
    <cellStyle name="Normal 80 2 4 2" xfId="7725"/>
    <cellStyle name="Normal 80 2 4 3" xfId="7726"/>
    <cellStyle name="Normal 80 2 4 4" xfId="7727"/>
    <cellStyle name="Normal 80 2 4 5" xfId="7728"/>
    <cellStyle name="Normal 80 2 5" xfId="7729"/>
    <cellStyle name="Normal 80 2 6" xfId="7730"/>
    <cellStyle name="Normal 80 2 7" xfId="7731"/>
    <cellStyle name="Normal 80 2 8" xfId="7732"/>
    <cellStyle name="Normal 80 3" xfId="7733"/>
    <cellStyle name="Normal 80 3 2" xfId="7734"/>
    <cellStyle name="Normal 80 3 2 2" xfId="7735"/>
    <cellStyle name="Normal 80 3 2 3" xfId="7736"/>
    <cellStyle name="Normal 80 3 2 4" xfId="7737"/>
    <cellStyle name="Normal 80 3 2 5" xfId="7738"/>
    <cellStyle name="Normal 80 3 3" xfId="7739"/>
    <cellStyle name="Normal 80 3 3 2" xfId="7740"/>
    <cellStyle name="Normal 80 3 3 3" xfId="7741"/>
    <cellStyle name="Normal 80 3 3 4" xfId="7742"/>
    <cellStyle name="Normal 80 3 3 5" xfId="7743"/>
    <cellStyle name="Normal 80 3 4" xfId="7744"/>
    <cellStyle name="Normal 80 3 4 2" xfId="7745"/>
    <cellStyle name="Normal 80 3 4 3" xfId="7746"/>
    <cellStyle name="Normal 80 3 4 4" xfId="7747"/>
    <cellStyle name="Normal 80 3 4 5" xfId="7748"/>
    <cellStyle name="Normal 80 3 5" xfId="7749"/>
    <cellStyle name="Normal 80 3 6" xfId="7750"/>
    <cellStyle name="Normal 80 3 7" xfId="7751"/>
    <cellStyle name="Normal 80 3 8" xfId="7752"/>
    <cellStyle name="Normal 80 4" xfId="7753"/>
    <cellStyle name="Normal 80 4 2" xfId="7754"/>
    <cellStyle name="Normal 80 4 2 2" xfId="7755"/>
    <cellStyle name="Normal 80 4 2 3" xfId="7756"/>
    <cellStyle name="Normal 80 4 2 4" xfId="7757"/>
    <cellStyle name="Normal 80 4 2 5" xfId="7758"/>
    <cellStyle name="Normal 80 4 3" xfId="7759"/>
    <cellStyle name="Normal 80 4 3 2" xfId="7760"/>
    <cellStyle name="Normal 80 4 3 3" xfId="7761"/>
    <cellStyle name="Normal 80 4 3 4" xfId="7762"/>
    <cellStyle name="Normal 80 4 3 5" xfId="7763"/>
    <cellStyle name="Normal 80 4 4" xfId="7764"/>
    <cellStyle name="Normal 80 4 4 2" xfId="7765"/>
    <cellStyle name="Normal 80 4 4 3" xfId="7766"/>
    <cellStyle name="Normal 80 4 4 4" xfId="7767"/>
    <cellStyle name="Normal 80 4 4 5" xfId="7768"/>
    <cellStyle name="Normal 80 4 5" xfId="7769"/>
    <cellStyle name="Normal 80 4 6" xfId="7770"/>
    <cellStyle name="Normal 80 4 7" xfId="7771"/>
    <cellStyle name="Normal 80 4 8" xfId="7772"/>
    <cellStyle name="Normal 80 5" xfId="7773"/>
    <cellStyle name="Normal 80 5 2" xfId="7774"/>
    <cellStyle name="Normal 80 5 2 2" xfId="7775"/>
    <cellStyle name="Normal 80 5 2 3" xfId="7776"/>
    <cellStyle name="Normal 80 5 2 4" xfId="7777"/>
    <cellStyle name="Normal 80 5 2 5" xfId="7778"/>
    <cellStyle name="Normal 80 5 3" xfId="7779"/>
    <cellStyle name="Normal 80 5 3 2" xfId="7780"/>
    <cellStyle name="Normal 80 5 3 3" xfId="7781"/>
    <cellStyle name="Normal 80 5 3 4" xfId="7782"/>
    <cellStyle name="Normal 80 5 3 5" xfId="7783"/>
    <cellStyle name="Normal 80 5 4" xfId="7784"/>
    <cellStyle name="Normal 80 5 4 2" xfId="7785"/>
    <cellStyle name="Normal 80 5 4 3" xfId="7786"/>
    <cellStyle name="Normal 80 5 4 4" xfId="7787"/>
    <cellStyle name="Normal 80 5 4 5" xfId="7788"/>
    <cellStyle name="Normal 80 5 5" xfId="7789"/>
    <cellStyle name="Normal 80 5 6" xfId="7790"/>
    <cellStyle name="Normal 80 5 7" xfId="7791"/>
    <cellStyle name="Normal 80 5 8" xfId="7792"/>
    <cellStyle name="Normal 80 6" xfId="7793"/>
    <cellStyle name="Normal 80 6 2" xfId="7794"/>
    <cellStyle name="Normal 80 6 2 2" xfId="7795"/>
    <cellStyle name="Normal 80 6 2 3" xfId="7796"/>
    <cellStyle name="Normal 80 6 2 4" xfId="7797"/>
    <cellStyle name="Normal 80 6 2 5" xfId="7798"/>
    <cellStyle name="Normal 80 6 3" xfId="7799"/>
    <cellStyle name="Normal 80 6 3 2" xfId="7800"/>
    <cellStyle name="Normal 80 6 3 3" xfId="7801"/>
    <cellStyle name="Normal 80 6 3 4" xfId="7802"/>
    <cellStyle name="Normal 80 6 3 5" xfId="7803"/>
    <cellStyle name="Normal 80 6 4" xfId="7804"/>
    <cellStyle name="Normal 80 6 4 2" xfId="7805"/>
    <cellStyle name="Normal 80 6 4 3" xfId="7806"/>
    <cellStyle name="Normal 80 6 4 4" xfId="7807"/>
    <cellStyle name="Normal 80 6 4 5" xfId="7808"/>
    <cellStyle name="Normal 80 6 5" xfId="7809"/>
    <cellStyle name="Normal 80 6 6" xfId="7810"/>
    <cellStyle name="Normal 80 6 7" xfId="7811"/>
    <cellStyle name="Normal 80 6 8" xfId="7812"/>
    <cellStyle name="Normal 80 7" xfId="7813"/>
    <cellStyle name="Normal 80 7 2" xfId="7814"/>
    <cellStyle name="Normal 80 7 2 2" xfId="7815"/>
    <cellStyle name="Normal 80 7 2 3" xfId="7816"/>
    <cellStyle name="Normal 80 7 2 4" xfId="7817"/>
    <cellStyle name="Normal 80 7 2 5" xfId="7818"/>
    <cellStyle name="Normal 80 7 3" xfId="7819"/>
    <cellStyle name="Normal 80 7 3 2" xfId="7820"/>
    <cellStyle name="Normal 80 7 3 3" xfId="7821"/>
    <cellStyle name="Normal 80 7 3 4" xfId="7822"/>
    <cellStyle name="Normal 80 7 3 5" xfId="7823"/>
    <cellStyle name="Normal 80 7 4" xfId="7824"/>
    <cellStyle name="Normal 80 7 4 2" xfId="7825"/>
    <cellStyle name="Normal 80 7 4 3" xfId="7826"/>
    <cellStyle name="Normal 80 7 4 4" xfId="7827"/>
    <cellStyle name="Normal 80 7 4 5" xfId="7828"/>
    <cellStyle name="Normal 80 7 5" xfId="7829"/>
    <cellStyle name="Normal 80 7 6" xfId="7830"/>
    <cellStyle name="Normal 80 7 7" xfId="7831"/>
    <cellStyle name="Normal 80 7 8" xfId="7832"/>
    <cellStyle name="Normal 80 8" xfId="7833"/>
    <cellStyle name="Normal 80 8 2" xfId="7834"/>
    <cellStyle name="Normal 80 8 2 2" xfId="7835"/>
    <cellStyle name="Normal 80 8 2 3" xfId="7836"/>
    <cellStyle name="Normal 80 8 2 4" xfId="7837"/>
    <cellStyle name="Normal 80 8 2 5" xfId="7838"/>
    <cellStyle name="Normal 80 8 3" xfId="7839"/>
    <cellStyle name="Normal 80 8 3 2" xfId="7840"/>
    <cellStyle name="Normal 80 8 3 3" xfId="7841"/>
    <cellStyle name="Normal 80 8 3 4" xfId="7842"/>
    <cellStyle name="Normal 80 8 3 5" xfId="7843"/>
    <cellStyle name="Normal 80 8 4" xfId="7844"/>
    <cellStyle name="Normal 80 8 4 2" xfId="7845"/>
    <cellStyle name="Normal 80 8 4 3" xfId="7846"/>
    <cellStyle name="Normal 80 8 4 4" xfId="7847"/>
    <cellStyle name="Normal 80 8 4 5" xfId="7848"/>
    <cellStyle name="Normal 80 8 5" xfId="7849"/>
    <cellStyle name="Normal 80 8 6" xfId="7850"/>
    <cellStyle name="Normal 80 8 7" xfId="7851"/>
    <cellStyle name="Normal 80 8 8" xfId="7852"/>
    <cellStyle name="Normal 80 9" xfId="7853"/>
    <cellStyle name="Normal 80 9 2" xfId="7854"/>
    <cellStyle name="Normal 80 9 2 2" xfId="7855"/>
    <cellStyle name="Normal 80 9 2 3" xfId="7856"/>
    <cellStyle name="Normal 80 9 2 4" xfId="7857"/>
    <cellStyle name="Normal 80 9 2 5" xfId="7858"/>
    <cellStyle name="Normal 80 9 3" xfId="7859"/>
    <cellStyle name="Normal 80 9 3 2" xfId="7860"/>
    <cellStyle name="Normal 80 9 3 3" xfId="7861"/>
    <cellStyle name="Normal 80 9 3 4" xfId="7862"/>
    <cellStyle name="Normal 80 9 3 5" xfId="7863"/>
    <cellStyle name="Normal 80 9 4" xfId="7864"/>
    <cellStyle name="Normal 80 9 4 2" xfId="7865"/>
    <cellStyle name="Normal 80 9 4 3" xfId="7866"/>
    <cellStyle name="Normal 80 9 4 4" xfId="7867"/>
    <cellStyle name="Normal 80 9 4 5" xfId="7868"/>
    <cellStyle name="Normal 80 9 5" xfId="7869"/>
    <cellStyle name="Normal 80 9 6" xfId="7870"/>
    <cellStyle name="Normal 80 9 7" xfId="7871"/>
    <cellStyle name="Normal 80 9 8" xfId="7872"/>
    <cellStyle name="Normal 81" xfId="7873"/>
    <cellStyle name="Normal 81 10" xfId="7874"/>
    <cellStyle name="Normal 81 10 2" xfId="7875"/>
    <cellStyle name="Normal 81 10 2 2" xfId="7876"/>
    <cellStyle name="Normal 81 10 2 3" xfId="7877"/>
    <cellStyle name="Normal 81 10 2 4" xfId="7878"/>
    <cellStyle name="Normal 81 10 2 5" xfId="7879"/>
    <cellStyle name="Normal 81 10 3" xfId="7880"/>
    <cellStyle name="Normal 81 10 3 2" xfId="7881"/>
    <cellStyle name="Normal 81 10 3 3" xfId="7882"/>
    <cellStyle name="Normal 81 10 3 4" xfId="7883"/>
    <cellStyle name="Normal 81 10 3 5" xfId="7884"/>
    <cellStyle name="Normal 81 10 4" xfId="7885"/>
    <cellStyle name="Normal 81 10 4 2" xfId="7886"/>
    <cellStyle name="Normal 81 10 4 3" xfId="7887"/>
    <cellStyle name="Normal 81 10 4 4" xfId="7888"/>
    <cellStyle name="Normal 81 10 4 5" xfId="7889"/>
    <cellStyle name="Normal 81 10 5" xfId="7890"/>
    <cellStyle name="Normal 81 10 6" xfId="7891"/>
    <cellStyle name="Normal 81 10 7" xfId="7892"/>
    <cellStyle name="Normal 81 10 8" xfId="7893"/>
    <cellStyle name="Normal 81 11" xfId="7894"/>
    <cellStyle name="Normal 81 11 2" xfId="7895"/>
    <cellStyle name="Normal 81 11 2 2" xfId="7896"/>
    <cellStyle name="Normal 81 11 2 3" xfId="7897"/>
    <cellStyle name="Normal 81 11 2 4" xfId="7898"/>
    <cellStyle name="Normal 81 11 2 5" xfId="7899"/>
    <cellStyle name="Normal 81 11 3" xfId="7900"/>
    <cellStyle name="Normal 81 11 3 2" xfId="7901"/>
    <cellStyle name="Normal 81 11 3 3" xfId="7902"/>
    <cellStyle name="Normal 81 11 3 4" xfId="7903"/>
    <cellStyle name="Normal 81 11 3 5" xfId="7904"/>
    <cellStyle name="Normal 81 11 4" xfId="7905"/>
    <cellStyle name="Normal 81 11 4 2" xfId="7906"/>
    <cellStyle name="Normal 81 11 4 3" xfId="7907"/>
    <cellStyle name="Normal 81 11 4 4" xfId="7908"/>
    <cellStyle name="Normal 81 11 4 5" xfId="7909"/>
    <cellStyle name="Normal 81 11 5" xfId="7910"/>
    <cellStyle name="Normal 81 11 6" xfId="7911"/>
    <cellStyle name="Normal 81 11 7" xfId="7912"/>
    <cellStyle name="Normal 81 11 8" xfId="7913"/>
    <cellStyle name="Normal 81 12" xfId="7914"/>
    <cellStyle name="Normal 81 12 2" xfId="7915"/>
    <cellStyle name="Normal 81 12 3" xfId="7916"/>
    <cellStyle name="Normal 81 12 4" xfId="7917"/>
    <cellStyle name="Normal 81 12 5" xfId="7918"/>
    <cellStyle name="Normal 81 13" xfId="7919"/>
    <cellStyle name="Normal 81 13 2" xfId="7920"/>
    <cellStyle name="Normal 81 13 3" xfId="7921"/>
    <cellStyle name="Normal 81 13 4" xfId="7922"/>
    <cellStyle name="Normal 81 13 5" xfId="7923"/>
    <cellStyle name="Normal 81 14" xfId="7924"/>
    <cellStyle name="Normal 81 14 2" xfId="7925"/>
    <cellStyle name="Normal 81 14 3" xfId="7926"/>
    <cellStyle name="Normal 81 14 4" xfId="7927"/>
    <cellStyle name="Normal 81 14 5" xfId="7928"/>
    <cellStyle name="Normal 81 15" xfId="7929"/>
    <cellStyle name="Normal 81 16" xfId="7930"/>
    <cellStyle name="Normal 81 17" xfId="7931"/>
    <cellStyle name="Normal 81 18" xfId="7932"/>
    <cellStyle name="Normal 81 2" xfId="7933"/>
    <cellStyle name="Normal 81 2 2" xfId="7934"/>
    <cellStyle name="Normal 81 2 2 2" xfId="7935"/>
    <cellStyle name="Normal 81 2 2 3" xfId="7936"/>
    <cellStyle name="Normal 81 2 2 4" xfId="7937"/>
    <cellStyle name="Normal 81 2 2 5" xfId="7938"/>
    <cellStyle name="Normal 81 2 3" xfId="7939"/>
    <cellStyle name="Normal 81 2 3 2" xfId="7940"/>
    <cellStyle name="Normal 81 2 3 3" xfId="7941"/>
    <cellStyle name="Normal 81 2 3 4" xfId="7942"/>
    <cellStyle name="Normal 81 2 3 5" xfId="7943"/>
    <cellStyle name="Normal 81 2 4" xfId="7944"/>
    <cellStyle name="Normal 81 2 4 2" xfId="7945"/>
    <cellStyle name="Normal 81 2 4 3" xfId="7946"/>
    <cellStyle name="Normal 81 2 4 4" xfId="7947"/>
    <cellStyle name="Normal 81 2 4 5" xfId="7948"/>
    <cellStyle name="Normal 81 2 5" xfId="7949"/>
    <cellStyle name="Normal 81 2 6" xfId="7950"/>
    <cellStyle name="Normal 81 2 7" xfId="7951"/>
    <cellStyle name="Normal 81 2 8" xfId="7952"/>
    <cellStyle name="Normal 81 3" xfId="7953"/>
    <cellStyle name="Normal 81 3 2" xfId="7954"/>
    <cellStyle name="Normal 81 3 2 2" xfId="7955"/>
    <cellStyle name="Normal 81 3 2 3" xfId="7956"/>
    <cellStyle name="Normal 81 3 2 4" xfId="7957"/>
    <cellStyle name="Normal 81 3 2 5" xfId="7958"/>
    <cellStyle name="Normal 81 3 3" xfId="7959"/>
    <cellStyle name="Normal 81 3 3 2" xfId="7960"/>
    <cellStyle name="Normal 81 3 3 3" xfId="7961"/>
    <cellStyle name="Normal 81 3 3 4" xfId="7962"/>
    <cellStyle name="Normal 81 3 3 5" xfId="7963"/>
    <cellStyle name="Normal 81 3 4" xfId="7964"/>
    <cellStyle name="Normal 81 3 4 2" xfId="7965"/>
    <cellStyle name="Normal 81 3 4 3" xfId="7966"/>
    <cellStyle name="Normal 81 3 4 4" xfId="7967"/>
    <cellStyle name="Normal 81 3 4 5" xfId="7968"/>
    <cellStyle name="Normal 81 3 5" xfId="7969"/>
    <cellStyle name="Normal 81 3 6" xfId="7970"/>
    <cellStyle name="Normal 81 3 7" xfId="7971"/>
    <cellStyle name="Normal 81 3 8" xfId="7972"/>
    <cellStyle name="Normal 81 4" xfId="7973"/>
    <cellStyle name="Normal 81 4 2" xfId="7974"/>
    <cellStyle name="Normal 81 4 2 2" xfId="7975"/>
    <cellStyle name="Normal 81 4 2 3" xfId="7976"/>
    <cellStyle name="Normal 81 4 2 4" xfId="7977"/>
    <cellStyle name="Normal 81 4 2 5" xfId="7978"/>
    <cellStyle name="Normal 81 4 3" xfId="7979"/>
    <cellStyle name="Normal 81 4 3 2" xfId="7980"/>
    <cellStyle name="Normal 81 4 3 3" xfId="7981"/>
    <cellStyle name="Normal 81 4 3 4" xfId="7982"/>
    <cellStyle name="Normal 81 4 3 5" xfId="7983"/>
    <cellStyle name="Normal 81 4 4" xfId="7984"/>
    <cellStyle name="Normal 81 4 4 2" xfId="7985"/>
    <cellStyle name="Normal 81 4 4 3" xfId="7986"/>
    <cellStyle name="Normal 81 4 4 4" xfId="7987"/>
    <cellStyle name="Normal 81 4 4 5" xfId="7988"/>
    <cellStyle name="Normal 81 4 5" xfId="7989"/>
    <cellStyle name="Normal 81 4 6" xfId="7990"/>
    <cellStyle name="Normal 81 4 7" xfId="7991"/>
    <cellStyle name="Normal 81 4 8" xfId="7992"/>
    <cellStyle name="Normal 81 5" xfId="7993"/>
    <cellStyle name="Normal 81 5 2" xfId="7994"/>
    <cellStyle name="Normal 81 5 2 2" xfId="7995"/>
    <cellStyle name="Normal 81 5 2 3" xfId="7996"/>
    <cellStyle name="Normal 81 5 2 4" xfId="7997"/>
    <cellStyle name="Normal 81 5 2 5" xfId="7998"/>
    <cellStyle name="Normal 81 5 3" xfId="7999"/>
    <cellStyle name="Normal 81 5 3 2" xfId="8000"/>
    <cellStyle name="Normal 81 5 3 3" xfId="8001"/>
    <cellStyle name="Normal 81 5 3 4" xfId="8002"/>
    <cellStyle name="Normal 81 5 3 5" xfId="8003"/>
    <cellStyle name="Normal 81 5 4" xfId="8004"/>
    <cellStyle name="Normal 81 5 4 2" xfId="8005"/>
    <cellStyle name="Normal 81 5 4 3" xfId="8006"/>
    <cellStyle name="Normal 81 5 4 4" xfId="8007"/>
    <cellStyle name="Normal 81 5 4 5" xfId="8008"/>
    <cellStyle name="Normal 81 5 5" xfId="8009"/>
    <cellStyle name="Normal 81 5 6" xfId="8010"/>
    <cellStyle name="Normal 81 5 7" xfId="8011"/>
    <cellStyle name="Normal 81 5 8" xfId="8012"/>
    <cellStyle name="Normal 81 6" xfId="8013"/>
    <cellStyle name="Normal 81 6 2" xfId="8014"/>
    <cellStyle name="Normal 81 6 2 2" xfId="8015"/>
    <cellStyle name="Normal 81 6 2 3" xfId="8016"/>
    <cellStyle name="Normal 81 6 2 4" xfId="8017"/>
    <cellStyle name="Normal 81 6 2 5" xfId="8018"/>
    <cellStyle name="Normal 81 6 3" xfId="8019"/>
    <cellStyle name="Normal 81 6 3 2" xfId="8020"/>
    <cellStyle name="Normal 81 6 3 3" xfId="8021"/>
    <cellStyle name="Normal 81 6 3 4" xfId="8022"/>
    <cellStyle name="Normal 81 6 3 5" xfId="8023"/>
    <cellStyle name="Normal 81 6 4" xfId="8024"/>
    <cellStyle name="Normal 81 6 4 2" xfId="8025"/>
    <cellStyle name="Normal 81 6 4 3" xfId="8026"/>
    <cellStyle name="Normal 81 6 4 4" xfId="8027"/>
    <cellStyle name="Normal 81 6 4 5" xfId="8028"/>
    <cellStyle name="Normal 81 6 5" xfId="8029"/>
    <cellStyle name="Normal 81 6 6" xfId="8030"/>
    <cellStyle name="Normal 81 6 7" xfId="8031"/>
    <cellStyle name="Normal 81 6 8" xfId="8032"/>
    <cellStyle name="Normal 81 7" xfId="8033"/>
    <cellStyle name="Normal 81 7 2" xfId="8034"/>
    <cellStyle name="Normal 81 7 2 2" xfId="8035"/>
    <cellStyle name="Normal 81 7 2 3" xfId="8036"/>
    <cellStyle name="Normal 81 7 2 4" xfId="8037"/>
    <cellStyle name="Normal 81 7 2 5" xfId="8038"/>
    <cellStyle name="Normal 81 7 3" xfId="8039"/>
    <cellStyle name="Normal 81 7 3 2" xfId="8040"/>
    <cellStyle name="Normal 81 7 3 3" xfId="8041"/>
    <cellStyle name="Normal 81 7 3 4" xfId="8042"/>
    <cellStyle name="Normal 81 7 3 5" xfId="8043"/>
    <cellStyle name="Normal 81 7 4" xfId="8044"/>
    <cellStyle name="Normal 81 7 4 2" xfId="8045"/>
    <cellStyle name="Normal 81 7 4 3" xfId="8046"/>
    <cellStyle name="Normal 81 7 4 4" xfId="8047"/>
    <cellStyle name="Normal 81 7 4 5" xfId="8048"/>
    <cellStyle name="Normal 81 7 5" xfId="8049"/>
    <cellStyle name="Normal 81 7 6" xfId="8050"/>
    <cellStyle name="Normal 81 7 7" xfId="8051"/>
    <cellStyle name="Normal 81 7 8" xfId="8052"/>
    <cellStyle name="Normal 81 8" xfId="8053"/>
    <cellStyle name="Normal 81 8 2" xfId="8054"/>
    <cellStyle name="Normal 81 8 2 2" xfId="8055"/>
    <cellStyle name="Normal 81 8 2 3" xfId="8056"/>
    <cellStyle name="Normal 81 8 2 4" xfId="8057"/>
    <cellStyle name="Normal 81 8 2 5" xfId="8058"/>
    <cellStyle name="Normal 81 8 3" xfId="8059"/>
    <cellStyle name="Normal 81 8 3 2" xfId="8060"/>
    <cellStyle name="Normal 81 8 3 3" xfId="8061"/>
    <cellStyle name="Normal 81 8 3 4" xfId="8062"/>
    <cellStyle name="Normal 81 8 3 5" xfId="8063"/>
    <cellStyle name="Normal 81 8 4" xfId="8064"/>
    <cellStyle name="Normal 81 8 4 2" xfId="8065"/>
    <cellStyle name="Normal 81 8 4 3" xfId="8066"/>
    <cellStyle name="Normal 81 8 4 4" xfId="8067"/>
    <cellStyle name="Normal 81 8 4 5" xfId="8068"/>
    <cellStyle name="Normal 81 8 5" xfId="8069"/>
    <cellStyle name="Normal 81 8 6" xfId="8070"/>
    <cellStyle name="Normal 81 8 7" xfId="8071"/>
    <cellStyle name="Normal 81 8 8" xfId="8072"/>
    <cellStyle name="Normal 81 9" xfId="8073"/>
    <cellStyle name="Normal 81 9 2" xfId="8074"/>
    <cellStyle name="Normal 81 9 2 2" xfId="8075"/>
    <cellStyle name="Normal 81 9 2 3" xfId="8076"/>
    <cellStyle name="Normal 81 9 2 4" xfId="8077"/>
    <cellStyle name="Normal 81 9 2 5" xfId="8078"/>
    <cellStyle name="Normal 81 9 3" xfId="8079"/>
    <cellStyle name="Normal 81 9 3 2" xfId="8080"/>
    <cellStyle name="Normal 81 9 3 3" xfId="8081"/>
    <cellStyle name="Normal 81 9 3 4" xfId="8082"/>
    <cellStyle name="Normal 81 9 3 5" xfId="8083"/>
    <cellStyle name="Normal 81 9 4" xfId="8084"/>
    <cellStyle name="Normal 81 9 4 2" xfId="8085"/>
    <cellStyle name="Normal 81 9 4 3" xfId="8086"/>
    <cellStyle name="Normal 81 9 4 4" xfId="8087"/>
    <cellStyle name="Normal 81 9 4 5" xfId="8088"/>
    <cellStyle name="Normal 81 9 5" xfId="8089"/>
    <cellStyle name="Normal 81 9 6" xfId="8090"/>
    <cellStyle name="Normal 81 9 7" xfId="8091"/>
    <cellStyle name="Normal 81 9 8" xfId="8092"/>
    <cellStyle name="Normal 82" xfId="8093"/>
    <cellStyle name="Normal 82 10" xfId="8094"/>
    <cellStyle name="Normal 82 10 2" xfId="8095"/>
    <cellStyle name="Normal 82 10 2 2" xfId="8096"/>
    <cellStyle name="Normal 82 10 2 3" xfId="8097"/>
    <cellStyle name="Normal 82 10 2 4" xfId="8098"/>
    <cellStyle name="Normal 82 10 2 5" xfId="8099"/>
    <cellStyle name="Normal 82 10 3" xfId="8100"/>
    <cellStyle name="Normal 82 10 3 2" xfId="8101"/>
    <cellStyle name="Normal 82 10 3 3" xfId="8102"/>
    <cellStyle name="Normal 82 10 3 4" xfId="8103"/>
    <cellStyle name="Normal 82 10 3 5" xfId="8104"/>
    <cellStyle name="Normal 82 10 4" xfId="8105"/>
    <cellStyle name="Normal 82 10 4 2" xfId="8106"/>
    <cellStyle name="Normal 82 10 4 3" xfId="8107"/>
    <cellStyle name="Normal 82 10 4 4" xfId="8108"/>
    <cellStyle name="Normal 82 10 4 5" xfId="8109"/>
    <cellStyle name="Normal 82 10 5" xfId="8110"/>
    <cellStyle name="Normal 82 10 6" xfId="8111"/>
    <cellStyle name="Normal 82 10 7" xfId="8112"/>
    <cellStyle name="Normal 82 10 8" xfId="8113"/>
    <cellStyle name="Normal 82 11" xfId="8114"/>
    <cellStyle name="Normal 82 11 2" xfId="8115"/>
    <cellStyle name="Normal 82 11 2 2" xfId="8116"/>
    <cellStyle name="Normal 82 11 2 3" xfId="8117"/>
    <cellStyle name="Normal 82 11 2 4" xfId="8118"/>
    <cellStyle name="Normal 82 11 2 5" xfId="8119"/>
    <cellStyle name="Normal 82 11 3" xfId="8120"/>
    <cellStyle name="Normal 82 11 3 2" xfId="8121"/>
    <cellStyle name="Normal 82 11 3 3" xfId="8122"/>
    <cellStyle name="Normal 82 11 3 4" xfId="8123"/>
    <cellStyle name="Normal 82 11 3 5" xfId="8124"/>
    <cellStyle name="Normal 82 11 4" xfId="8125"/>
    <cellStyle name="Normal 82 11 4 2" xfId="8126"/>
    <cellStyle name="Normal 82 11 4 3" xfId="8127"/>
    <cellStyle name="Normal 82 11 4 4" xfId="8128"/>
    <cellStyle name="Normal 82 11 4 5" xfId="8129"/>
    <cellStyle name="Normal 82 11 5" xfId="8130"/>
    <cellStyle name="Normal 82 11 6" xfId="8131"/>
    <cellStyle name="Normal 82 11 7" xfId="8132"/>
    <cellStyle name="Normal 82 11 8" xfId="8133"/>
    <cellStyle name="Normal 82 12" xfId="8134"/>
    <cellStyle name="Normal 82 12 2" xfId="8135"/>
    <cellStyle name="Normal 82 12 3" xfId="8136"/>
    <cellStyle name="Normal 82 12 4" xfId="8137"/>
    <cellStyle name="Normal 82 12 5" xfId="8138"/>
    <cellStyle name="Normal 82 13" xfId="8139"/>
    <cellStyle name="Normal 82 13 2" xfId="8140"/>
    <cellStyle name="Normal 82 13 3" xfId="8141"/>
    <cellStyle name="Normal 82 13 4" xfId="8142"/>
    <cellStyle name="Normal 82 13 5" xfId="8143"/>
    <cellStyle name="Normal 82 14" xfId="8144"/>
    <cellStyle name="Normal 82 14 2" xfId="8145"/>
    <cellStyle name="Normal 82 14 3" xfId="8146"/>
    <cellStyle name="Normal 82 14 4" xfId="8147"/>
    <cellStyle name="Normal 82 14 5" xfId="8148"/>
    <cellStyle name="Normal 82 15" xfId="8149"/>
    <cellStyle name="Normal 82 16" xfId="8150"/>
    <cellStyle name="Normal 82 17" xfId="8151"/>
    <cellStyle name="Normal 82 18" xfId="8152"/>
    <cellStyle name="Normal 82 2" xfId="8153"/>
    <cellStyle name="Normal 82 2 2" xfId="8154"/>
    <cellStyle name="Normal 82 2 2 2" xfId="8155"/>
    <cellStyle name="Normal 82 2 2 3" xfId="8156"/>
    <cellStyle name="Normal 82 2 2 4" xfId="8157"/>
    <cellStyle name="Normal 82 2 2 5" xfId="8158"/>
    <cellStyle name="Normal 82 2 3" xfId="8159"/>
    <cellStyle name="Normal 82 2 3 2" xfId="8160"/>
    <cellStyle name="Normal 82 2 3 3" xfId="8161"/>
    <cellStyle name="Normal 82 2 3 4" xfId="8162"/>
    <cellStyle name="Normal 82 2 3 5" xfId="8163"/>
    <cellStyle name="Normal 82 2 4" xfId="8164"/>
    <cellStyle name="Normal 82 2 4 2" xfId="8165"/>
    <cellStyle name="Normal 82 2 4 3" xfId="8166"/>
    <cellStyle name="Normal 82 2 4 4" xfId="8167"/>
    <cellStyle name="Normal 82 2 4 5" xfId="8168"/>
    <cellStyle name="Normal 82 2 5" xfId="8169"/>
    <cellStyle name="Normal 82 2 6" xfId="8170"/>
    <cellStyle name="Normal 82 2 7" xfId="8171"/>
    <cellStyle name="Normal 82 2 8" xfId="8172"/>
    <cellStyle name="Normal 82 3" xfId="8173"/>
    <cellStyle name="Normal 82 3 2" xfId="8174"/>
    <cellStyle name="Normal 82 3 2 2" xfId="8175"/>
    <cellStyle name="Normal 82 3 2 3" xfId="8176"/>
    <cellStyle name="Normal 82 3 2 4" xfId="8177"/>
    <cellStyle name="Normal 82 3 2 5" xfId="8178"/>
    <cellStyle name="Normal 82 3 3" xfId="8179"/>
    <cellStyle name="Normal 82 3 3 2" xfId="8180"/>
    <cellStyle name="Normal 82 3 3 3" xfId="8181"/>
    <cellStyle name="Normal 82 3 3 4" xfId="8182"/>
    <cellStyle name="Normal 82 3 3 5" xfId="8183"/>
    <cellStyle name="Normal 82 3 4" xfId="8184"/>
    <cellStyle name="Normal 82 3 4 2" xfId="8185"/>
    <cellStyle name="Normal 82 3 4 3" xfId="8186"/>
    <cellStyle name="Normal 82 3 4 4" xfId="8187"/>
    <cellStyle name="Normal 82 3 4 5" xfId="8188"/>
    <cellStyle name="Normal 82 3 5" xfId="8189"/>
    <cellStyle name="Normal 82 3 6" xfId="8190"/>
    <cellStyle name="Normal 82 3 7" xfId="8191"/>
    <cellStyle name="Normal 82 3 8" xfId="8192"/>
    <cellStyle name="Normal 82 4" xfId="8193"/>
    <cellStyle name="Normal 82 4 2" xfId="8194"/>
    <cellStyle name="Normal 82 4 2 2" xfId="8195"/>
    <cellStyle name="Normal 82 4 2 3" xfId="8196"/>
    <cellStyle name="Normal 82 4 2 4" xfId="8197"/>
    <cellStyle name="Normal 82 4 2 5" xfId="8198"/>
    <cellStyle name="Normal 82 4 3" xfId="8199"/>
    <cellStyle name="Normal 82 4 3 2" xfId="8200"/>
    <cellStyle name="Normal 82 4 3 3" xfId="8201"/>
    <cellStyle name="Normal 82 4 3 4" xfId="8202"/>
    <cellStyle name="Normal 82 4 3 5" xfId="8203"/>
    <cellStyle name="Normal 82 4 4" xfId="8204"/>
    <cellStyle name="Normal 82 4 4 2" xfId="8205"/>
    <cellStyle name="Normal 82 4 4 3" xfId="8206"/>
    <cellStyle name="Normal 82 4 4 4" xfId="8207"/>
    <cellStyle name="Normal 82 4 4 5" xfId="8208"/>
    <cellStyle name="Normal 82 4 5" xfId="8209"/>
    <cellStyle name="Normal 82 4 6" xfId="8210"/>
    <cellStyle name="Normal 82 4 7" xfId="8211"/>
    <cellStyle name="Normal 82 4 8" xfId="8212"/>
    <cellStyle name="Normal 82 5" xfId="8213"/>
    <cellStyle name="Normal 82 5 2" xfId="8214"/>
    <cellStyle name="Normal 82 5 2 2" xfId="8215"/>
    <cellStyle name="Normal 82 5 2 3" xfId="8216"/>
    <cellStyle name="Normal 82 5 2 4" xfId="8217"/>
    <cellStyle name="Normal 82 5 2 5" xfId="8218"/>
    <cellStyle name="Normal 82 5 3" xfId="8219"/>
    <cellStyle name="Normal 82 5 3 2" xfId="8220"/>
    <cellStyle name="Normal 82 5 3 3" xfId="8221"/>
    <cellStyle name="Normal 82 5 3 4" xfId="8222"/>
    <cellStyle name="Normal 82 5 3 5" xfId="8223"/>
    <cellStyle name="Normal 82 5 4" xfId="8224"/>
    <cellStyle name="Normal 82 5 4 2" xfId="8225"/>
    <cellStyle name="Normal 82 5 4 3" xfId="8226"/>
    <cellStyle name="Normal 82 5 4 4" xfId="8227"/>
    <cellStyle name="Normal 82 5 4 5" xfId="8228"/>
    <cellStyle name="Normal 82 5 5" xfId="8229"/>
    <cellStyle name="Normal 82 5 6" xfId="8230"/>
    <cellStyle name="Normal 82 5 7" xfId="8231"/>
    <cellStyle name="Normal 82 5 8" xfId="8232"/>
    <cellStyle name="Normal 82 6" xfId="8233"/>
    <cellStyle name="Normal 82 6 2" xfId="8234"/>
    <cellStyle name="Normal 82 6 2 2" xfId="8235"/>
    <cellStyle name="Normal 82 6 2 3" xfId="8236"/>
    <cellStyle name="Normal 82 6 2 4" xfId="8237"/>
    <cellStyle name="Normal 82 6 2 5" xfId="8238"/>
    <cellStyle name="Normal 82 6 3" xfId="8239"/>
    <cellStyle name="Normal 82 6 3 2" xfId="8240"/>
    <cellStyle name="Normal 82 6 3 3" xfId="8241"/>
    <cellStyle name="Normal 82 6 3 4" xfId="8242"/>
    <cellStyle name="Normal 82 6 3 5" xfId="8243"/>
    <cellStyle name="Normal 82 6 4" xfId="8244"/>
    <cellStyle name="Normal 82 6 4 2" xfId="8245"/>
    <cellStyle name="Normal 82 6 4 3" xfId="8246"/>
    <cellStyle name="Normal 82 6 4 4" xfId="8247"/>
    <cellStyle name="Normal 82 6 4 5" xfId="8248"/>
    <cellStyle name="Normal 82 6 5" xfId="8249"/>
    <cellStyle name="Normal 82 6 6" xfId="8250"/>
    <cellStyle name="Normal 82 6 7" xfId="8251"/>
    <cellStyle name="Normal 82 6 8" xfId="8252"/>
    <cellStyle name="Normal 82 7" xfId="8253"/>
    <cellStyle name="Normal 82 7 2" xfId="8254"/>
    <cellStyle name="Normal 82 7 2 2" xfId="8255"/>
    <cellStyle name="Normal 82 7 2 3" xfId="8256"/>
    <cellStyle name="Normal 82 7 2 4" xfId="8257"/>
    <cellStyle name="Normal 82 7 2 5" xfId="8258"/>
    <cellStyle name="Normal 82 7 3" xfId="8259"/>
    <cellStyle name="Normal 82 7 3 2" xfId="8260"/>
    <cellStyle name="Normal 82 7 3 3" xfId="8261"/>
    <cellStyle name="Normal 82 7 3 4" xfId="8262"/>
    <cellStyle name="Normal 82 7 3 5" xfId="8263"/>
    <cellStyle name="Normal 82 7 4" xfId="8264"/>
    <cellStyle name="Normal 82 7 4 2" xfId="8265"/>
    <cellStyle name="Normal 82 7 4 3" xfId="8266"/>
    <cellStyle name="Normal 82 7 4 4" xfId="8267"/>
    <cellStyle name="Normal 82 7 4 5" xfId="8268"/>
    <cellStyle name="Normal 82 7 5" xfId="8269"/>
    <cellStyle name="Normal 82 7 6" xfId="8270"/>
    <cellStyle name="Normal 82 7 7" xfId="8271"/>
    <cellStyle name="Normal 82 7 8" xfId="8272"/>
    <cellStyle name="Normal 82 8" xfId="8273"/>
    <cellStyle name="Normal 82 8 2" xfId="8274"/>
    <cellStyle name="Normal 82 8 2 2" xfId="8275"/>
    <cellStyle name="Normal 82 8 2 3" xfId="8276"/>
    <cellStyle name="Normal 82 8 2 4" xfId="8277"/>
    <cellStyle name="Normal 82 8 2 5" xfId="8278"/>
    <cellStyle name="Normal 82 8 3" xfId="8279"/>
    <cellStyle name="Normal 82 8 3 2" xfId="8280"/>
    <cellStyle name="Normal 82 8 3 3" xfId="8281"/>
    <cellStyle name="Normal 82 8 3 4" xfId="8282"/>
    <cellStyle name="Normal 82 8 3 5" xfId="8283"/>
    <cellStyle name="Normal 82 8 4" xfId="8284"/>
    <cellStyle name="Normal 82 8 4 2" xfId="8285"/>
    <cellStyle name="Normal 82 8 4 3" xfId="8286"/>
    <cellStyle name="Normal 82 8 4 4" xfId="8287"/>
    <cellStyle name="Normal 82 8 4 5" xfId="8288"/>
    <cellStyle name="Normal 82 8 5" xfId="8289"/>
    <cellStyle name="Normal 82 8 6" xfId="8290"/>
    <cellStyle name="Normal 82 8 7" xfId="8291"/>
    <cellStyle name="Normal 82 8 8" xfId="8292"/>
    <cellStyle name="Normal 82 9" xfId="8293"/>
    <cellStyle name="Normal 82 9 2" xfId="8294"/>
    <cellStyle name="Normal 82 9 2 2" xfId="8295"/>
    <cellStyle name="Normal 82 9 2 3" xfId="8296"/>
    <cellStyle name="Normal 82 9 2 4" xfId="8297"/>
    <cellStyle name="Normal 82 9 2 5" xfId="8298"/>
    <cellStyle name="Normal 82 9 3" xfId="8299"/>
    <cellStyle name="Normal 82 9 3 2" xfId="8300"/>
    <cellStyle name="Normal 82 9 3 3" xfId="8301"/>
    <cellStyle name="Normal 82 9 3 4" xfId="8302"/>
    <cellStyle name="Normal 82 9 3 5" xfId="8303"/>
    <cellStyle name="Normal 82 9 4" xfId="8304"/>
    <cellStyle name="Normal 82 9 4 2" xfId="8305"/>
    <cellStyle name="Normal 82 9 4 3" xfId="8306"/>
    <cellStyle name="Normal 82 9 4 4" xfId="8307"/>
    <cellStyle name="Normal 82 9 4 5" xfId="8308"/>
    <cellStyle name="Normal 82 9 5" xfId="8309"/>
    <cellStyle name="Normal 82 9 6" xfId="8310"/>
    <cellStyle name="Normal 82 9 7" xfId="8311"/>
    <cellStyle name="Normal 82 9 8" xfId="8312"/>
    <cellStyle name="Normal 83" xfId="8313"/>
    <cellStyle name="Normal 83 10" xfId="8314"/>
    <cellStyle name="Normal 83 10 2" xfId="8315"/>
    <cellStyle name="Normal 83 10 2 2" xfId="8316"/>
    <cellStyle name="Normal 83 10 2 3" xfId="8317"/>
    <cellStyle name="Normal 83 10 2 4" xfId="8318"/>
    <cellStyle name="Normal 83 10 2 5" xfId="8319"/>
    <cellStyle name="Normal 83 10 3" xfId="8320"/>
    <cellStyle name="Normal 83 10 3 2" xfId="8321"/>
    <cellStyle name="Normal 83 10 3 3" xfId="8322"/>
    <cellStyle name="Normal 83 10 3 4" xfId="8323"/>
    <cellStyle name="Normal 83 10 3 5" xfId="8324"/>
    <cellStyle name="Normal 83 10 4" xfId="8325"/>
    <cellStyle name="Normal 83 10 4 2" xfId="8326"/>
    <cellStyle name="Normal 83 10 4 3" xfId="8327"/>
    <cellStyle name="Normal 83 10 4 4" xfId="8328"/>
    <cellStyle name="Normal 83 10 4 5" xfId="8329"/>
    <cellStyle name="Normal 83 10 5" xfId="8330"/>
    <cellStyle name="Normal 83 10 6" xfId="8331"/>
    <cellStyle name="Normal 83 10 7" xfId="8332"/>
    <cellStyle name="Normal 83 10 8" xfId="8333"/>
    <cellStyle name="Normal 83 11" xfId="8334"/>
    <cellStyle name="Normal 83 11 2" xfId="8335"/>
    <cellStyle name="Normal 83 11 2 2" xfId="8336"/>
    <cellStyle name="Normal 83 11 2 3" xfId="8337"/>
    <cellStyle name="Normal 83 11 2 4" xfId="8338"/>
    <cellStyle name="Normal 83 11 2 5" xfId="8339"/>
    <cellStyle name="Normal 83 11 3" xfId="8340"/>
    <cellStyle name="Normal 83 11 3 2" xfId="8341"/>
    <cellStyle name="Normal 83 11 3 3" xfId="8342"/>
    <cellStyle name="Normal 83 11 3 4" xfId="8343"/>
    <cellStyle name="Normal 83 11 3 5" xfId="8344"/>
    <cellStyle name="Normal 83 11 4" xfId="8345"/>
    <cellStyle name="Normal 83 11 4 2" xfId="8346"/>
    <cellStyle name="Normal 83 11 4 3" xfId="8347"/>
    <cellStyle name="Normal 83 11 4 4" xfId="8348"/>
    <cellStyle name="Normal 83 11 4 5" xfId="8349"/>
    <cellStyle name="Normal 83 11 5" xfId="8350"/>
    <cellStyle name="Normal 83 11 6" xfId="8351"/>
    <cellStyle name="Normal 83 11 7" xfId="8352"/>
    <cellStyle name="Normal 83 11 8" xfId="8353"/>
    <cellStyle name="Normal 83 12" xfId="8354"/>
    <cellStyle name="Normal 83 12 2" xfId="8355"/>
    <cellStyle name="Normal 83 12 3" xfId="8356"/>
    <cellStyle name="Normal 83 12 4" xfId="8357"/>
    <cellStyle name="Normal 83 12 5" xfId="8358"/>
    <cellStyle name="Normal 83 13" xfId="8359"/>
    <cellStyle name="Normal 83 13 2" xfId="8360"/>
    <cellStyle name="Normal 83 13 3" xfId="8361"/>
    <cellStyle name="Normal 83 13 4" xfId="8362"/>
    <cellStyle name="Normal 83 13 5" xfId="8363"/>
    <cellStyle name="Normal 83 14" xfId="8364"/>
    <cellStyle name="Normal 83 14 2" xfId="8365"/>
    <cellStyle name="Normal 83 14 3" xfId="8366"/>
    <cellStyle name="Normal 83 14 4" xfId="8367"/>
    <cellStyle name="Normal 83 14 5" xfId="8368"/>
    <cellStyle name="Normal 83 15" xfId="8369"/>
    <cellStyle name="Normal 83 16" xfId="8370"/>
    <cellStyle name="Normal 83 17" xfId="8371"/>
    <cellStyle name="Normal 83 18" xfId="8372"/>
    <cellStyle name="Normal 83 2" xfId="8373"/>
    <cellStyle name="Normal 83 2 2" xfId="8374"/>
    <cellStyle name="Normal 83 2 2 2" xfId="8375"/>
    <cellStyle name="Normal 83 2 2 3" xfId="8376"/>
    <cellStyle name="Normal 83 2 2 4" xfId="8377"/>
    <cellStyle name="Normal 83 2 2 5" xfId="8378"/>
    <cellStyle name="Normal 83 2 3" xfId="8379"/>
    <cellStyle name="Normal 83 2 3 2" xfId="8380"/>
    <cellStyle name="Normal 83 2 3 3" xfId="8381"/>
    <cellStyle name="Normal 83 2 3 4" xfId="8382"/>
    <cellStyle name="Normal 83 2 3 5" xfId="8383"/>
    <cellStyle name="Normal 83 2 4" xfId="8384"/>
    <cellStyle name="Normal 83 2 4 2" xfId="8385"/>
    <cellStyle name="Normal 83 2 4 3" xfId="8386"/>
    <cellStyle name="Normal 83 2 4 4" xfId="8387"/>
    <cellStyle name="Normal 83 2 4 5" xfId="8388"/>
    <cellStyle name="Normal 83 2 5" xfId="8389"/>
    <cellStyle name="Normal 83 2 6" xfId="8390"/>
    <cellStyle name="Normal 83 2 7" xfId="8391"/>
    <cellStyle name="Normal 83 2 8" xfId="8392"/>
    <cellStyle name="Normal 83 3" xfId="8393"/>
    <cellStyle name="Normal 83 3 2" xfId="8394"/>
    <cellStyle name="Normal 83 3 2 2" xfId="8395"/>
    <cellStyle name="Normal 83 3 2 3" xfId="8396"/>
    <cellStyle name="Normal 83 3 2 4" xfId="8397"/>
    <cellStyle name="Normal 83 3 2 5" xfId="8398"/>
    <cellStyle name="Normal 83 3 3" xfId="8399"/>
    <cellStyle name="Normal 83 3 3 2" xfId="8400"/>
    <cellStyle name="Normal 83 3 3 3" xfId="8401"/>
    <cellStyle name="Normal 83 3 3 4" xfId="8402"/>
    <cellStyle name="Normal 83 3 3 5" xfId="8403"/>
    <cellStyle name="Normal 83 3 4" xfId="8404"/>
    <cellStyle name="Normal 83 3 4 2" xfId="8405"/>
    <cellStyle name="Normal 83 3 4 3" xfId="8406"/>
    <cellStyle name="Normal 83 3 4 4" xfId="8407"/>
    <cellStyle name="Normal 83 3 4 5" xfId="8408"/>
    <cellStyle name="Normal 83 3 5" xfId="8409"/>
    <cellStyle name="Normal 83 3 6" xfId="8410"/>
    <cellStyle name="Normal 83 3 7" xfId="8411"/>
    <cellStyle name="Normal 83 3 8" xfId="8412"/>
    <cellStyle name="Normal 83 4" xfId="8413"/>
    <cellStyle name="Normal 83 4 2" xfId="8414"/>
    <cellStyle name="Normal 83 4 2 2" xfId="8415"/>
    <cellStyle name="Normal 83 4 2 3" xfId="8416"/>
    <cellStyle name="Normal 83 4 2 4" xfId="8417"/>
    <cellStyle name="Normal 83 4 2 5" xfId="8418"/>
    <cellStyle name="Normal 83 4 3" xfId="8419"/>
    <cellStyle name="Normal 83 4 3 2" xfId="8420"/>
    <cellStyle name="Normal 83 4 3 3" xfId="8421"/>
    <cellStyle name="Normal 83 4 3 4" xfId="8422"/>
    <cellStyle name="Normal 83 4 3 5" xfId="8423"/>
    <cellStyle name="Normal 83 4 4" xfId="8424"/>
    <cellStyle name="Normal 83 4 4 2" xfId="8425"/>
    <cellStyle name="Normal 83 4 4 3" xfId="8426"/>
    <cellStyle name="Normal 83 4 4 4" xfId="8427"/>
    <cellStyle name="Normal 83 4 4 5" xfId="8428"/>
    <cellStyle name="Normal 83 4 5" xfId="8429"/>
    <cellStyle name="Normal 83 4 6" xfId="8430"/>
    <cellStyle name="Normal 83 4 7" xfId="8431"/>
    <cellStyle name="Normal 83 4 8" xfId="8432"/>
    <cellStyle name="Normal 83 5" xfId="8433"/>
    <cellStyle name="Normal 83 5 2" xfId="8434"/>
    <cellStyle name="Normal 83 5 2 2" xfId="8435"/>
    <cellStyle name="Normal 83 5 2 3" xfId="8436"/>
    <cellStyle name="Normal 83 5 2 4" xfId="8437"/>
    <cellStyle name="Normal 83 5 2 5" xfId="8438"/>
    <cellStyle name="Normal 83 5 3" xfId="8439"/>
    <cellStyle name="Normal 83 5 3 2" xfId="8440"/>
    <cellStyle name="Normal 83 5 3 3" xfId="8441"/>
    <cellStyle name="Normal 83 5 3 4" xfId="8442"/>
    <cellStyle name="Normal 83 5 3 5" xfId="8443"/>
    <cellStyle name="Normal 83 5 4" xfId="8444"/>
    <cellStyle name="Normal 83 5 4 2" xfId="8445"/>
    <cellStyle name="Normal 83 5 4 3" xfId="8446"/>
    <cellStyle name="Normal 83 5 4 4" xfId="8447"/>
    <cellStyle name="Normal 83 5 4 5" xfId="8448"/>
    <cellStyle name="Normal 83 5 5" xfId="8449"/>
    <cellStyle name="Normal 83 5 6" xfId="8450"/>
    <cellStyle name="Normal 83 5 7" xfId="8451"/>
    <cellStyle name="Normal 83 5 8" xfId="8452"/>
    <cellStyle name="Normal 83 6" xfId="8453"/>
    <cellStyle name="Normal 83 6 2" xfId="8454"/>
    <cellStyle name="Normal 83 6 2 2" xfId="8455"/>
    <cellStyle name="Normal 83 6 2 3" xfId="8456"/>
    <cellStyle name="Normal 83 6 2 4" xfId="8457"/>
    <cellStyle name="Normal 83 6 2 5" xfId="8458"/>
    <cellStyle name="Normal 83 6 3" xfId="8459"/>
    <cellStyle name="Normal 83 6 3 2" xfId="8460"/>
    <cellStyle name="Normal 83 6 3 3" xfId="8461"/>
    <cellStyle name="Normal 83 6 3 4" xfId="8462"/>
    <cellStyle name="Normal 83 6 3 5" xfId="8463"/>
    <cellStyle name="Normal 83 6 4" xfId="8464"/>
    <cellStyle name="Normal 83 6 4 2" xfId="8465"/>
    <cellStyle name="Normal 83 6 4 3" xfId="8466"/>
    <cellStyle name="Normal 83 6 4 4" xfId="8467"/>
    <cellStyle name="Normal 83 6 4 5" xfId="8468"/>
    <cellStyle name="Normal 83 6 5" xfId="8469"/>
    <cellStyle name="Normal 83 6 6" xfId="8470"/>
    <cellStyle name="Normal 83 6 7" xfId="8471"/>
    <cellStyle name="Normal 83 6 8" xfId="8472"/>
    <cellStyle name="Normal 83 7" xfId="8473"/>
    <cellStyle name="Normal 83 7 2" xfId="8474"/>
    <cellStyle name="Normal 83 7 2 2" xfId="8475"/>
    <cellStyle name="Normal 83 7 2 3" xfId="8476"/>
    <cellStyle name="Normal 83 7 2 4" xfId="8477"/>
    <cellStyle name="Normal 83 7 2 5" xfId="8478"/>
    <cellStyle name="Normal 83 7 3" xfId="8479"/>
    <cellStyle name="Normal 83 7 3 2" xfId="8480"/>
    <cellStyle name="Normal 83 7 3 3" xfId="8481"/>
    <cellStyle name="Normal 83 7 3 4" xfId="8482"/>
    <cellStyle name="Normal 83 7 3 5" xfId="8483"/>
    <cellStyle name="Normal 83 7 4" xfId="8484"/>
    <cellStyle name="Normal 83 7 4 2" xfId="8485"/>
    <cellStyle name="Normal 83 7 4 3" xfId="8486"/>
    <cellStyle name="Normal 83 7 4 4" xfId="8487"/>
    <cellStyle name="Normal 83 7 4 5" xfId="8488"/>
    <cellStyle name="Normal 83 7 5" xfId="8489"/>
    <cellStyle name="Normal 83 7 6" xfId="8490"/>
    <cellStyle name="Normal 83 7 7" xfId="8491"/>
    <cellStyle name="Normal 83 7 8" xfId="8492"/>
    <cellStyle name="Normal 83 8" xfId="8493"/>
    <cellStyle name="Normal 83 8 2" xfId="8494"/>
    <cellStyle name="Normal 83 8 2 2" xfId="8495"/>
    <cellStyle name="Normal 83 8 2 3" xfId="8496"/>
    <cellStyle name="Normal 83 8 2 4" xfId="8497"/>
    <cellStyle name="Normal 83 8 2 5" xfId="8498"/>
    <cellStyle name="Normal 83 8 3" xfId="8499"/>
    <cellStyle name="Normal 83 8 3 2" xfId="8500"/>
    <cellStyle name="Normal 83 8 3 3" xfId="8501"/>
    <cellStyle name="Normal 83 8 3 4" xfId="8502"/>
    <cellStyle name="Normal 83 8 3 5" xfId="8503"/>
    <cellStyle name="Normal 83 8 4" xfId="8504"/>
    <cellStyle name="Normal 83 8 4 2" xfId="8505"/>
    <cellStyle name="Normal 83 8 4 3" xfId="8506"/>
    <cellStyle name="Normal 83 8 4 4" xfId="8507"/>
    <cellStyle name="Normal 83 8 4 5" xfId="8508"/>
    <cellStyle name="Normal 83 8 5" xfId="8509"/>
    <cellStyle name="Normal 83 8 6" xfId="8510"/>
    <cellStyle name="Normal 83 8 7" xfId="8511"/>
    <cellStyle name="Normal 83 8 8" xfId="8512"/>
    <cellStyle name="Normal 83 9" xfId="8513"/>
    <cellStyle name="Normal 83 9 2" xfId="8514"/>
    <cellStyle name="Normal 83 9 2 2" xfId="8515"/>
    <cellStyle name="Normal 83 9 2 3" xfId="8516"/>
    <cellStyle name="Normal 83 9 2 4" xfId="8517"/>
    <cellStyle name="Normal 83 9 2 5" xfId="8518"/>
    <cellStyle name="Normal 83 9 3" xfId="8519"/>
    <cellStyle name="Normal 83 9 3 2" xfId="8520"/>
    <cellStyle name="Normal 83 9 3 3" xfId="8521"/>
    <cellStyle name="Normal 83 9 3 4" xfId="8522"/>
    <cellStyle name="Normal 83 9 3 5" xfId="8523"/>
    <cellStyle name="Normal 83 9 4" xfId="8524"/>
    <cellStyle name="Normal 83 9 4 2" xfId="8525"/>
    <cellStyle name="Normal 83 9 4 3" xfId="8526"/>
    <cellStyle name="Normal 83 9 4 4" xfId="8527"/>
    <cellStyle name="Normal 83 9 4 5" xfId="8528"/>
    <cellStyle name="Normal 83 9 5" xfId="8529"/>
    <cellStyle name="Normal 83 9 6" xfId="8530"/>
    <cellStyle name="Normal 83 9 7" xfId="8531"/>
    <cellStyle name="Normal 83 9 8" xfId="8532"/>
    <cellStyle name="Normal 84" xfId="8533"/>
    <cellStyle name="Normal 85" xfId="8534"/>
    <cellStyle name="Normal 86" xfId="8535"/>
    <cellStyle name="Normal 87" xfId="8536"/>
    <cellStyle name="Normal 88" xfId="8537"/>
    <cellStyle name="Normal 89" xfId="8538"/>
    <cellStyle name="Normal 9" xfId="8539"/>
    <cellStyle name="Normal 9 10" xfId="8540"/>
    <cellStyle name="Normal 9 11" xfId="8541"/>
    <cellStyle name="Normal 9 12" xfId="8542"/>
    <cellStyle name="Normal 9 13" xfId="8543"/>
    <cellStyle name="Normal 9 14" xfId="8544"/>
    <cellStyle name="Normal 9 15" xfId="8545"/>
    <cellStyle name="Normal 9 16" xfId="8546"/>
    <cellStyle name="Normal 9 17" xfId="8547"/>
    <cellStyle name="Normal 9 18" xfId="8548"/>
    <cellStyle name="Normal 9 19" xfId="8549"/>
    <cellStyle name="Normal 9 2" xfId="8550"/>
    <cellStyle name="Normal 9 2 2" xfId="8551"/>
    <cellStyle name="Normal 9 20" xfId="8552"/>
    <cellStyle name="Normal 9 3" xfId="8553"/>
    <cellStyle name="Normal 9 3 2" xfId="8554"/>
    <cellStyle name="Normal 9 4" xfId="8555"/>
    <cellStyle name="Normal 9 5" xfId="8556"/>
    <cellStyle name="Normal 9 6" xfId="8557"/>
    <cellStyle name="Normal 9 7" xfId="8558"/>
    <cellStyle name="Normal 9 8" xfId="8559"/>
    <cellStyle name="Normal 9 9" xfId="8560"/>
    <cellStyle name="Normal 90" xfId="8561"/>
    <cellStyle name="Normal 90 10" xfId="8562"/>
    <cellStyle name="Normal 90 2" xfId="8563"/>
    <cellStyle name="Normal 90 3" xfId="8564"/>
    <cellStyle name="Normal 90 4" xfId="8565"/>
    <cellStyle name="Normal 90 5" xfId="8566"/>
    <cellStyle name="Normal 90 6" xfId="8567"/>
    <cellStyle name="Normal 90 7" xfId="8568"/>
    <cellStyle name="Normal 90 8" xfId="8569"/>
    <cellStyle name="Normal 90 9" xfId="8570"/>
    <cellStyle name="Normal 91" xfId="8571"/>
    <cellStyle name="Normal 92" xfId="8572"/>
    <cellStyle name="Normal 93" xfId="8573"/>
    <cellStyle name="Normal 94" xfId="8574"/>
    <cellStyle name="Normal 94 2" xfId="8575"/>
    <cellStyle name="Normal 94 2 2" xfId="8576"/>
    <cellStyle name="Normal 94 2 3" xfId="8577"/>
    <cellStyle name="Normal 94 2 4" xfId="8578"/>
    <cellStyle name="Normal 94 2 5" xfId="8579"/>
    <cellStyle name="Normal 94 3" xfId="8580"/>
    <cellStyle name="Normal 94 3 2" xfId="8581"/>
    <cellStyle name="Normal 94 3 3" xfId="8582"/>
    <cellStyle name="Normal 94 3 4" xfId="8583"/>
    <cellStyle name="Normal 94 3 5" xfId="8584"/>
    <cellStyle name="Normal 94 4" xfId="8585"/>
    <cellStyle name="Normal 94 4 2" xfId="8586"/>
    <cellStyle name="Normal 94 4 3" xfId="8587"/>
    <cellStyle name="Normal 94 4 4" xfId="8588"/>
    <cellStyle name="Normal 94 4 5" xfId="8589"/>
    <cellStyle name="Normal 94 5" xfId="8590"/>
    <cellStyle name="Normal 94 6" xfId="8591"/>
    <cellStyle name="Normal 94 7" xfId="8592"/>
    <cellStyle name="Normal 94 8" xfId="8593"/>
    <cellStyle name="Normal 94 9" xfId="8594"/>
    <cellStyle name="Normal 95" xfId="8595"/>
    <cellStyle name="Normal 95 2" xfId="8596"/>
    <cellStyle name="Normal 95 2 2" xfId="8597"/>
    <cellStyle name="Normal 95 2 3" xfId="8598"/>
    <cellStyle name="Normal 95 2 4" xfId="8599"/>
    <cellStyle name="Normal 95 2 5" xfId="8600"/>
    <cellStyle name="Normal 95 3" xfId="8601"/>
    <cellStyle name="Normal 95 3 2" xfId="8602"/>
    <cellStyle name="Normal 95 3 3" xfId="8603"/>
    <cellStyle name="Normal 95 3 4" xfId="8604"/>
    <cellStyle name="Normal 95 3 5" xfId="8605"/>
    <cellStyle name="Normal 95 4" xfId="8606"/>
    <cellStyle name="Normal 95 4 2" xfId="8607"/>
    <cellStyle name="Normal 95 4 3" xfId="8608"/>
    <cellStyle name="Normal 95 4 4" xfId="8609"/>
    <cellStyle name="Normal 95 4 5" xfId="8610"/>
    <cellStyle name="Normal 95 5" xfId="8611"/>
    <cellStyle name="Normal 95 6" xfId="8612"/>
    <cellStyle name="Normal 95 7" xfId="8613"/>
    <cellStyle name="Normal 95 8" xfId="8614"/>
    <cellStyle name="Normal 95 9" xfId="8615"/>
    <cellStyle name="Normal 96" xfId="8616"/>
    <cellStyle name="Normal 96 2" xfId="8617"/>
    <cellStyle name="Normal 96 3" xfId="8618"/>
    <cellStyle name="Normal 96 4" xfId="8619"/>
    <cellStyle name="Normal 96 5" xfId="8620"/>
    <cellStyle name="Normal 96 6" xfId="8621"/>
    <cellStyle name="Normal 97" xfId="8622"/>
    <cellStyle name="Normal 97 2" xfId="8623"/>
    <cellStyle name="Normal 97 3" xfId="8624"/>
    <cellStyle name="Normal 97 4" xfId="8625"/>
    <cellStyle name="Normal 97 5" xfId="8626"/>
    <cellStyle name="Normal 97 6" xfId="8627"/>
    <cellStyle name="Normal 98" xfId="8628"/>
    <cellStyle name="Normal 98 2" xfId="8629"/>
    <cellStyle name="Normal 98 3" xfId="8630"/>
    <cellStyle name="Normal 98 4" xfId="8631"/>
    <cellStyle name="Normal 98 5" xfId="8632"/>
    <cellStyle name="Normal 99" xfId="8633"/>
    <cellStyle name="Normal 99 2" xfId="8634"/>
    <cellStyle name="Normal 99 3" xfId="8635"/>
    <cellStyle name="Normal 99 4" xfId="8636"/>
    <cellStyle name="Normal 99 5" xfId="8637"/>
    <cellStyle name="Normal_Documen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605117</xdr:colOff>
      <xdr:row>13</xdr:row>
      <xdr:rowOff>133350</xdr:rowOff>
    </xdr:from>
    <xdr:to>
      <xdr:col>8</xdr:col>
      <xdr:colOff>152400</xdr:colOff>
      <xdr:row>18</xdr:row>
      <xdr:rowOff>134471</xdr:rowOff>
    </xdr:to>
    <xdr:sp macro="" textlink="">
      <xdr:nvSpPr>
        <xdr:cNvPr id="2" name="Right Arrow 1"/>
        <xdr:cNvSpPr/>
      </xdr:nvSpPr>
      <xdr:spPr>
        <a:xfrm>
          <a:off x="12339917" y="3333750"/>
          <a:ext cx="1966633" cy="95362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7</xdr:row>
      <xdr:rowOff>76200</xdr:rowOff>
    </xdr:from>
    <xdr:to>
      <xdr:col>8</xdr:col>
      <xdr:colOff>371475</xdr:colOff>
      <xdr:row>10</xdr:row>
      <xdr:rowOff>19050</xdr:rowOff>
    </xdr:to>
    <xdr:sp macro="" textlink="">
      <xdr:nvSpPr>
        <xdr:cNvPr id="2" name="Right Arrow 1"/>
        <xdr:cNvSpPr/>
      </xdr:nvSpPr>
      <xdr:spPr>
        <a:xfrm>
          <a:off x="8753475" y="838200"/>
          <a:ext cx="1876425" cy="514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M342"/>
  <sheetViews>
    <sheetView tabSelected="1" zoomScale="85" zoomScaleNormal="85" workbookViewId="0">
      <pane xSplit="3" ySplit="12" topLeftCell="D121" activePane="bottomRight" state="frozen"/>
      <selection pane="topRight" activeCell="D1" sqref="D1"/>
      <selection pane="bottomLeft" activeCell="A15" sqref="A15"/>
      <selection pane="bottomRight" activeCell="O25" sqref="O25"/>
    </sheetView>
  </sheetViews>
  <sheetFormatPr defaultRowHeight="12.75"/>
  <cols>
    <col min="1" max="1" width="4.5703125" style="19" customWidth="1"/>
    <col min="2" max="2" width="6" style="16" customWidth="1"/>
    <col min="3" max="3" width="46.140625" style="20" customWidth="1"/>
    <col min="4" max="4" width="12" style="21" customWidth="1"/>
    <col min="5" max="5" width="13.7109375" style="21" customWidth="1"/>
    <col min="6" max="6" width="14.42578125" style="21" customWidth="1"/>
    <col min="7" max="7" width="13" style="21" customWidth="1"/>
    <col min="8" max="8" width="15.85546875" style="21" customWidth="1"/>
    <col min="9" max="9" width="13.5703125" style="21" customWidth="1"/>
    <col min="10" max="10" width="15.140625" style="21" customWidth="1"/>
    <col min="11" max="11" width="17.140625" style="21" customWidth="1"/>
    <col min="12" max="12" width="16.42578125" style="21" customWidth="1"/>
    <col min="13" max="13" width="14.28515625" style="18" customWidth="1"/>
    <col min="14" max="16384" width="9.140625" style="8"/>
  </cols>
  <sheetData>
    <row r="1" spans="1:13" ht="14.25">
      <c r="A1" s="256" t="s">
        <v>953</v>
      </c>
      <c r="B1" s="257"/>
      <c r="C1" s="258"/>
      <c r="D1" s="146"/>
      <c r="E1" s="146"/>
      <c r="F1" s="146"/>
      <c r="G1" s="146"/>
      <c r="H1" s="146"/>
      <c r="I1" s="146"/>
      <c r="J1" s="146"/>
      <c r="K1" s="146"/>
      <c r="L1" s="146"/>
      <c r="M1" s="260"/>
    </row>
    <row r="2" spans="1:13" ht="15">
      <c r="A2" s="257"/>
      <c r="B2" s="257"/>
      <c r="C2" s="261" t="s">
        <v>954</v>
      </c>
      <c r="D2" s="146"/>
      <c r="E2" s="146"/>
      <c r="F2" s="146"/>
      <c r="G2" s="146"/>
      <c r="H2" s="146"/>
      <c r="I2" s="146"/>
      <c r="J2" s="146"/>
      <c r="K2" s="146"/>
      <c r="L2" s="146"/>
      <c r="M2" s="260"/>
    </row>
    <row r="3" spans="1:13">
      <c r="A3" s="333" t="s">
        <v>534</v>
      </c>
      <c r="B3" s="333"/>
      <c r="C3" s="333"/>
      <c r="D3" s="146"/>
      <c r="E3" s="146"/>
      <c r="F3" s="146"/>
      <c r="G3" s="146"/>
      <c r="H3" s="146"/>
      <c r="I3" s="146"/>
      <c r="J3" s="146"/>
      <c r="K3" s="146"/>
      <c r="L3" s="146"/>
      <c r="M3" s="262" t="s">
        <v>140</v>
      </c>
    </row>
    <row r="4" spans="1:13" ht="14.25">
      <c r="A4" s="257"/>
      <c r="B4" s="333" t="s">
        <v>543</v>
      </c>
      <c r="C4" s="333"/>
      <c r="D4" s="146"/>
      <c r="E4" s="146"/>
      <c r="F4" s="146"/>
      <c r="G4" s="146"/>
      <c r="H4" s="146"/>
      <c r="I4" s="146"/>
      <c r="J4" s="146"/>
      <c r="K4" s="146"/>
      <c r="L4" s="146"/>
      <c r="M4" s="260"/>
    </row>
    <row r="5" spans="1:13" ht="14.25">
      <c r="A5" s="257"/>
      <c r="B5" s="333" t="s">
        <v>551</v>
      </c>
      <c r="C5" s="333"/>
      <c r="D5" s="146"/>
      <c r="E5" s="146"/>
      <c r="F5" s="146"/>
      <c r="G5" s="146"/>
      <c r="H5" s="146"/>
      <c r="I5" s="146"/>
      <c r="J5" s="146"/>
      <c r="K5" s="146"/>
      <c r="L5" s="146"/>
      <c r="M5" s="260"/>
    </row>
    <row r="6" spans="1:13" ht="14.25">
      <c r="A6" s="257"/>
      <c r="B6" s="333" t="s">
        <v>552</v>
      </c>
      <c r="C6" s="333"/>
      <c r="D6" s="146"/>
      <c r="E6" s="146"/>
      <c r="F6" s="146"/>
      <c r="G6" s="146"/>
      <c r="H6" s="146"/>
      <c r="I6" s="146"/>
      <c r="J6" s="257"/>
      <c r="K6" s="146"/>
      <c r="L6" s="146"/>
      <c r="M6" s="260"/>
    </row>
    <row r="7" spans="1:13" ht="14.25">
      <c r="A7" s="257"/>
      <c r="B7" s="333" t="s">
        <v>585</v>
      </c>
      <c r="C7" s="333"/>
      <c r="D7" s="146"/>
      <c r="E7" s="146"/>
      <c r="F7" s="146"/>
      <c r="G7" s="146"/>
      <c r="H7" s="146"/>
      <c r="I7" s="146"/>
      <c r="J7" s="146"/>
      <c r="K7" s="146"/>
      <c r="L7" s="146"/>
      <c r="M7" s="260"/>
    </row>
    <row r="8" spans="1:13" ht="15" thickBot="1">
      <c r="A8" s="257"/>
      <c r="B8" s="332" t="s">
        <v>842</v>
      </c>
      <c r="C8" s="332"/>
      <c r="D8" s="146"/>
      <c r="E8" s="146"/>
      <c r="F8" s="146"/>
      <c r="G8" s="146"/>
      <c r="H8" s="146"/>
      <c r="I8" s="146"/>
      <c r="J8" s="146"/>
      <c r="K8" s="146"/>
      <c r="L8" s="146"/>
      <c r="M8" s="260"/>
    </row>
    <row r="9" spans="1:13" ht="12.75" customHeight="1" thickBot="1">
      <c r="A9" s="351" t="s">
        <v>0</v>
      </c>
      <c r="B9" s="354" t="s">
        <v>1</v>
      </c>
      <c r="C9" s="354" t="s">
        <v>2</v>
      </c>
      <c r="D9" s="334" t="s">
        <v>141</v>
      </c>
      <c r="E9" s="335"/>
      <c r="F9" s="335"/>
      <c r="G9" s="335"/>
      <c r="H9" s="335"/>
      <c r="I9" s="335"/>
      <c r="J9" s="335"/>
      <c r="K9" s="335"/>
      <c r="L9" s="335"/>
      <c r="M9" s="336"/>
    </row>
    <row r="10" spans="1:13" ht="15.75" customHeight="1" thickBot="1">
      <c r="A10" s="352"/>
      <c r="B10" s="355"/>
      <c r="C10" s="355"/>
      <c r="D10" s="339" t="s">
        <v>840</v>
      </c>
      <c r="E10" s="340"/>
      <c r="F10" s="341" t="s">
        <v>134</v>
      </c>
      <c r="G10" s="342"/>
      <c r="H10" s="343" t="s">
        <v>586</v>
      </c>
      <c r="I10" s="344"/>
      <c r="J10" s="345"/>
      <c r="K10" s="263">
        <v>2016</v>
      </c>
      <c r="L10" s="264">
        <v>2017</v>
      </c>
      <c r="M10" s="337" t="s">
        <v>3</v>
      </c>
    </row>
    <row r="11" spans="1:13" ht="39" thickBot="1">
      <c r="A11" s="353"/>
      <c r="B11" s="356"/>
      <c r="C11" s="356"/>
      <c r="D11" s="265" t="s">
        <v>4</v>
      </c>
      <c r="E11" s="265" t="s">
        <v>502</v>
      </c>
      <c r="F11" s="266" t="s">
        <v>4</v>
      </c>
      <c r="G11" s="266" t="s">
        <v>5</v>
      </c>
      <c r="H11" s="266" t="s">
        <v>6</v>
      </c>
      <c r="I11" s="266" t="s">
        <v>503</v>
      </c>
      <c r="J11" s="263" t="s">
        <v>504</v>
      </c>
      <c r="K11" s="264" t="s">
        <v>266</v>
      </c>
      <c r="L11" s="264" t="s">
        <v>266</v>
      </c>
      <c r="M11" s="338"/>
    </row>
    <row r="12" spans="1:13" s="254" customFormat="1" ht="13.5" thickBot="1">
      <c r="A12" s="267"/>
      <c r="B12" s="268"/>
      <c r="C12" s="269">
        <v>1</v>
      </c>
      <c r="D12" s="270">
        <v>2</v>
      </c>
      <c r="E12" s="270">
        <v>3</v>
      </c>
      <c r="F12" s="266">
        <v>4</v>
      </c>
      <c r="G12" s="266">
        <v>5</v>
      </c>
      <c r="H12" s="266">
        <v>6</v>
      </c>
      <c r="I12" s="266">
        <v>7</v>
      </c>
      <c r="J12" s="263">
        <v>8</v>
      </c>
      <c r="K12" s="264">
        <v>9</v>
      </c>
      <c r="L12" s="264">
        <v>10</v>
      </c>
      <c r="M12" s="271">
        <v>11</v>
      </c>
    </row>
    <row r="13" spans="1:13" s="255" customFormat="1" ht="13.5" thickBot="1">
      <c r="A13" s="272">
        <v>1</v>
      </c>
      <c r="B13" s="273">
        <v>1</v>
      </c>
      <c r="C13" s="274" t="s">
        <v>955</v>
      </c>
      <c r="D13" s="275"/>
      <c r="E13" s="275"/>
      <c r="F13" s="275"/>
      <c r="G13" s="275"/>
      <c r="H13" s="275"/>
      <c r="I13" s="275"/>
      <c r="J13" s="276"/>
      <c r="K13" s="277"/>
      <c r="L13" s="277"/>
      <c r="M13" s="278"/>
    </row>
    <row r="14" spans="1:13" s="255" customFormat="1" ht="13.5" thickBot="1">
      <c r="A14" s="279">
        <f t="shared" ref="A14:A48" si="0">A13+1</f>
        <v>2</v>
      </c>
      <c r="B14" s="280">
        <v>1.1000000000000001</v>
      </c>
      <c r="C14" s="281" t="s">
        <v>526</v>
      </c>
      <c r="D14" s="275">
        <v>54</v>
      </c>
      <c r="E14" s="275">
        <v>65</v>
      </c>
      <c r="F14" s="275">
        <v>54</v>
      </c>
      <c r="G14" s="275">
        <v>73</v>
      </c>
      <c r="H14" s="275">
        <v>73</v>
      </c>
      <c r="I14" s="275"/>
      <c r="J14" s="276">
        <v>85</v>
      </c>
      <c r="K14" s="277">
        <v>90</v>
      </c>
      <c r="L14" s="277">
        <v>95</v>
      </c>
      <c r="M14" s="282" t="s">
        <v>938</v>
      </c>
    </row>
    <row r="15" spans="1:13" s="255" customFormat="1" ht="26.25" thickBot="1">
      <c r="A15" s="279">
        <f t="shared" si="0"/>
        <v>3</v>
      </c>
      <c r="B15" s="280">
        <v>1.2</v>
      </c>
      <c r="C15" s="283" t="s">
        <v>7</v>
      </c>
      <c r="D15" s="275">
        <v>54</v>
      </c>
      <c r="E15" s="275">
        <v>65</v>
      </c>
      <c r="F15" s="275">
        <v>73</v>
      </c>
      <c r="G15" s="275">
        <v>73</v>
      </c>
      <c r="H15" s="275">
        <v>73</v>
      </c>
      <c r="I15" s="275"/>
      <c r="J15" s="276">
        <v>85</v>
      </c>
      <c r="K15" s="277">
        <v>90</v>
      </c>
      <c r="L15" s="277">
        <v>95</v>
      </c>
      <c r="M15" s="282"/>
    </row>
    <row r="16" spans="1:13" s="255" customFormat="1" ht="13.5" thickBot="1">
      <c r="A16" s="279">
        <f t="shared" si="0"/>
        <v>4</v>
      </c>
      <c r="B16" s="280">
        <v>1.3</v>
      </c>
      <c r="C16" s="283" t="s">
        <v>944</v>
      </c>
      <c r="D16" s="275">
        <v>529493.4</v>
      </c>
      <c r="E16" s="275">
        <v>788963.2</v>
      </c>
      <c r="F16" s="275">
        <v>587496</v>
      </c>
      <c r="G16" s="146">
        <v>307912.41570000001</v>
      </c>
      <c r="H16" s="146">
        <v>1056546.8418000001</v>
      </c>
      <c r="I16" s="284"/>
      <c r="J16" s="146">
        <v>1056546.8418000001</v>
      </c>
      <c r="K16" s="277">
        <v>1219950.6000000001</v>
      </c>
      <c r="L16" s="277">
        <v>1324560.3999999999</v>
      </c>
      <c r="M16" s="282"/>
    </row>
    <row r="17" spans="1:13" s="255" customFormat="1" ht="13.5" thickBot="1">
      <c r="A17" s="279">
        <f t="shared" si="0"/>
        <v>5</v>
      </c>
      <c r="B17" s="280">
        <v>1.4</v>
      </c>
      <c r="C17" s="283" t="s">
        <v>945</v>
      </c>
      <c r="D17" s="275">
        <v>0</v>
      </c>
      <c r="E17" s="275">
        <v>57426.400000000001</v>
      </c>
      <c r="F17" s="275">
        <v>0</v>
      </c>
      <c r="G17" s="285">
        <v>0</v>
      </c>
      <c r="H17" s="285">
        <v>0</v>
      </c>
      <c r="I17" s="275"/>
      <c r="J17" s="285">
        <v>0</v>
      </c>
      <c r="K17" s="276"/>
      <c r="L17" s="277"/>
      <c r="M17" s="282"/>
    </row>
    <row r="18" spans="1:13" s="255" customFormat="1" ht="13.5" thickBot="1">
      <c r="A18" s="279">
        <f t="shared" si="0"/>
        <v>6</v>
      </c>
      <c r="B18" s="280">
        <v>1.5</v>
      </c>
      <c r="C18" s="283" t="s">
        <v>126</v>
      </c>
      <c r="D18" s="275">
        <v>104493.3</v>
      </c>
      <c r="E18" s="275">
        <v>154514.20000000001</v>
      </c>
      <c r="F18" s="275">
        <v>104493.3</v>
      </c>
      <c r="G18" s="275">
        <v>59000.9</v>
      </c>
      <c r="H18" s="275">
        <v>116280.82799999999</v>
      </c>
      <c r="I18" s="275"/>
      <c r="J18" s="275">
        <v>116280.82799999999</v>
      </c>
      <c r="K18" s="276">
        <v>158146.6</v>
      </c>
      <c r="L18" s="277">
        <v>175000</v>
      </c>
      <c r="M18" s="282"/>
    </row>
    <row r="19" spans="1:13" s="255" customFormat="1" ht="36" customHeight="1" thickBot="1">
      <c r="A19" s="279">
        <f t="shared" si="0"/>
        <v>7</v>
      </c>
      <c r="B19" s="280">
        <v>1.6</v>
      </c>
      <c r="C19" s="281" t="s">
        <v>252</v>
      </c>
      <c r="D19" s="275">
        <v>0</v>
      </c>
      <c r="E19" s="275">
        <v>43319.5</v>
      </c>
      <c r="F19" s="275"/>
      <c r="G19" s="275">
        <v>36244.387999999999</v>
      </c>
      <c r="H19" s="275">
        <v>103429.258</v>
      </c>
      <c r="I19" s="286"/>
      <c r="J19" s="275"/>
      <c r="K19" s="286"/>
      <c r="L19" s="286"/>
      <c r="M19" s="287"/>
    </row>
    <row r="20" spans="1:13" s="255" customFormat="1" ht="15" customHeight="1" thickBot="1">
      <c r="A20" s="279">
        <f t="shared" si="0"/>
        <v>8</v>
      </c>
      <c r="B20" s="280">
        <v>1.7</v>
      </c>
      <c r="C20" s="283" t="s">
        <v>956</v>
      </c>
      <c r="D20" s="275">
        <v>69738.8</v>
      </c>
      <c r="E20" s="275">
        <v>110099.7</v>
      </c>
      <c r="F20" s="275">
        <v>76118.899999999994</v>
      </c>
      <c r="G20" s="275">
        <v>36244.387999999999</v>
      </c>
      <c r="H20" s="275">
        <v>103429.258</v>
      </c>
      <c r="I20" s="275"/>
      <c r="J20" s="275">
        <v>103429.258</v>
      </c>
      <c r="K20" s="276">
        <v>158452.4</v>
      </c>
      <c r="L20" s="277"/>
      <c r="M20" s="282"/>
    </row>
    <row r="21" spans="1:13" s="255" customFormat="1" ht="30" customHeight="1" thickBot="1">
      <c r="A21" s="288">
        <f t="shared" si="0"/>
        <v>9</v>
      </c>
      <c r="B21" s="357" t="s">
        <v>8</v>
      </c>
      <c r="C21" s="358"/>
      <c r="D21" s="289">
        <f>D16+D17+D18+D19+D20</f>
        <v>703725.50000000012</v>
      </c>
      <c r="E21" s="289">
        <f>E16+E17+E18+E19+E20</f>
        <v>1154323</v>
      </c>
      <c r="F21" s="289">
        <f>SUM(F16:F20)</f>
        <v>768108.20000000007</v>
      </c>
      <c r="G21" s="289">
        <f>SUM(G16:G20)</f>
        <v>439402.09169999999</v>
      </c>
      <c r="H21" s="289">
        <v>1276256.9013</v>
      </c>
      <c r="I21" s="289"/>
      <c r="J21" s="289">
        <v>1276256.9013</v>
      </c>
      <c r="K21" s="290">
        <f>SUM(K16:K20)</f>
        <v>1536549.6</v>
      </c>
      <c r="L21" s="291">
        <v>1624345.8</v>
      </c>
      <c r="M21" s="292"/>
    </row>
    <row r="22" spans="1:13" s="255" customFormat="1" ht="13.5" thickBot="1">
      <c r="A22" s="272">
        <f t="shared" si="0"/>
        <v>10</v>
      </c>
      <c r="B22" s="273">
        <v>2</v>
      </c>
      <c r="C22" s="274" t="s">
        <v>957</v>
      </c>
      <c r="D22" s="275"/>
      <c r="E22" s="275"/>
      <c r="F22" s="275">
        <v>105156.9149</v>
      </c>
      <c r="G22" s="275">
        <v>59381.301200000002</v>
      </c>
      <c r="H22" s="275"/>
      <c r="I22" s="275"/>
      <c r="J22" s="276"/>
      <c r="K22" s="277"/>
      <c r="L22" s="277"/>
      <c r="M22" s="278"/>
    </row>
    <row r="23" spans="1:13" s="255" customFormat="1" ht="13.5" thickBot="1">
      <c r="A23" s="279">
        <f t="shared" si="0"/>
        <v>11</v>
      </c>
      <c r="B23" s="280">
        <v>2.1</v>
      </c>
      <c r="C23" s="283" t="s">
        <v>9</v>
      </c>
      <c r="D23" s="275">
        <v>8</v>
      </c>
      <c r="E23" s="275">
        <v>8</v>
      </c>
      <c r="F23" s="275">
        <v>8</v>
      </c>
      <c r="G23" s="275">
        <v>8</v>
      </c>
      <c r="H23" s="275">
        <v>8</v>
      </c>
      <c r="I23" s="275">
        <v>8</v>
      </c>
      <c r="J23" s="275">
        <v>8</v>
      </c>
      <c r="K23" s="275">
        <v>8</v>
      </c>
      <c r="L23" s="275">
        <v>8</v>
      </c>
      <c r="M23" s="293"/>
    </row>
    <row r="24" spans="1:13" s="255" customFormat="1" ht="26.25" thickBot="1">
      <c r="A24" s="279">
        <f t="shared" si="0"/>
        <v>12</v>
      </c>
      <c r="B24" s="280">
        <v>2.2000000000000002</v>
      </c>
      <c r="C24" s="283" t="s">
        <v>10</v>
      </c>
      <c r="D24" s="275">
        <v>202</v>
      </c>
      <c r="E24" s="275">
        <v>202</v>
      </c>
      <c r="F24" s="275">
        <v>202</v>
      </c>
      <c r="G24" s="275">
        <v>202</v>
      </c>
      <c r="H24" s="275">
        <v>202</v>
      </c>
      <c r="I24" s="286"/>
      <c r="J24" s="276">
        <v>202</v>
      </c>
      <c r="K24" s="284">
        <v>291</v>
      </c>
      <c r="L24" s="275">
        <v>260</v>
      </c>
      <c r="M24" s="287"/>
    </row>
    <row r="25" spans="1:13" s="255" customFormat="1" ht="13.5" thickBot="1">
      <c r="A25" s="279">
        <f t="shared" si="0"/>
        <v>13</v>
      </c>
      <c r="B25" s="280">
        <v>2.2999999999999998</v>
      </c>
      <c r="C25" s="294" t="s">
        <v>958</v>
      </c>
      <c r="D25" s="275">
        <v>734</v>
      </c>
      <c r="E25" s="275">
        <v>734</v>
      </c>
      <c r="F25" s="275">
        <v>734</v>
      </c>
      <c r="G25" s="275"/>
      <c r="H25" s="275">
        <v>734</v>
      </c>
      <c r="I25" s="275"/>
      <c r="J25" s="276">
        <v>734</v>
      </c>
      <c r="K25" s="277">
        <v>1057</v>
      </c>
      <c r="L25" s="277"/>
      <c r="M25" s="282"/>
    </row>
    <row r="26" spans="1:13" s="255" customFormat="1" ht="13.5" thickBot="1">
      <c r="A26" s="279">
        <f t="shared" si="0"/>
        <v>14</v>
      </c>
      <c r="B26" s="280">
        <v>2.4</v>
      </c>
      <c r="C26" s="283" t="s">
        <v>11</v>
      </c>
      <c r="D26" s="275">
        <v>54</v>
      </c>
      <c r="E26" s="275">
        <v>63</v>
      </c>
      <c r="F26" s="275">
        <v>54</v>
      </c>
      <c r="G26" s="275">
        <v>63</v>
      </c>
      <c r="H26" s="275">
        <v>63</v>
      </c>
      <c r="I26" s="286"/>
      <c r="J26" s="275">
        <v>63</v>
      </c>
      <c r="K26" s="275">
        <v>112</v>
      </c>
      <c r="L26" s="286"/>
      <c r="M26" s="287"/>
    </row>
    <row r="27" spans="1:13" s="255" customFormat="1" ht="19.5" customHeight="1" thickBot="1">
      <c r="A27" s="279">
        <f t="shared" si="0"/>
        <v>15</v>
      </c>
      <c r="B27" s="280">
        <v>2.5</v>
      </c>
      <c r="C27" s="283" t="s">
        <v>12</v>
      </c>
      <c r="D27" s="275">
        <v>183.3</v>
      </c>
      <c r="E27" s="275">
        <v>294</v>
      </c>
      <c r="F27" s="275">
        <v>294</v>
      </c>
      <c r="G27" s="275"/>
      <c r="H27" s="275">
        <v>294</v>
      </c>
      <c r="I27" s="275"/>
      <c r="J27" s="276">
        <v>294</v>
      </c>
      <c r="K27" s="277">
        <v>491</v>
      </c>
      <c r="L27" s="277"/>
      <c r="M27" s="282"/>
    </row>
    <row r="28" spans="1:13" s="255" customFormat="1" ht="13.5" thickBot="1">
      <c r="A28" s="279">
        <f t="shared" si="0"/>
        <v>16</v>
      </c>
      <c r="B28" s="280">
        <v>2.6</v>
      </c>
      <c r="C28" s="294" t="s">
        <v>13</v>
      </c>
      <c r="D28" s="275">
        <v>3866.3</v>
      </c>
      <c r="E28" s="275">
        <v>11610.6</v>
      </c>
      <c r="F28" s="275">
        <v>11610.6</v>
      </c>
      <c r="G28" s="275"/>
      <c r="H28" s="275">
        <v>21183.5</v>
      </c>
      <c r="I28" s="275"/>
      <c r="J28" s="275">
        <v>21183.5</v>
      </c>
      <c r="K28" s="276">
        <v>25000</v>
      </c>
      <c r="L28" s="277">
        <v>30000</v>
      </c>
      <c r="M28" s="282"/>
    </row>
    <row r="29" spans="1:13" s="255" customFormat="1" ht="26.25" thickBot="1">
      <c r="A29" s="279">
        <f t="shared" si="0"/>
        <v>17</v>
      </c>
      <c r="B29" s="280">
        <v>2.7</v>
      </c>
      <c r="C29" s="294" t="s">
        <v>14</v>
      </c>
      <c r="D29" s="275">
        <v>5295.8</v>
      </c>
      <c r="E29" s="275">
        <v>6178.5</v>
      </c>
      <c r="F29" s="275">
        <v>6178.5</v>
      </c>
      <c r="G29" s="275"/>
      <c r="H29" s="275">
        <v>18380.8</v>
      </c>
      <c r="I29" s="275"/>
      <c r="J29" s="275">
        <v>18380.8</v>
      </c>
      <c r="K29" s="276">
        <v>20854</v>
      </c>
      <c r="L29" s="277"/>
      <c r="M29" s="282"/>
    </row>
    <row r="30" spans="1:13" s="255" customFormat="1" ht="24" customHeight="1" thickBot="1">
      <c r="A30" s="279">
        <f t="shared" si="0"/>
        <v>18</v>
      </c>
      <c r="B30" s="346" t="s">
        <v>15</v>
      </c>
      <c r="C30" s="347"/>
      <c r="D30" s="289">
        <v>9896.1</v>
      </c>
      <c r="E30" s="289">
        <f>E28+E29+G25</f>
        <v>17789.099999999999</v>
      </c>
      <c r="F30" s="289">
        <v>15599.9</v>
      </c>
      <c r="G30" s="289">
        <v>8764.7459999999992</v>
      </c>
      <c r="H30" s="289">
        <f>+H29+H28+H25</f>
        <v>40298.300000000003</v>
      </c>
      <c r="I30" s="289"/>
      <c r="J30" s="289">
        <f>+J29+J28+J25</f>
        <v>40298.300000000003</v>
      </c>
      <c r="K30" s="290">
        <f>+K29+K28+K25</f>
        <v>46911</v>
      </c>
      <c r="L30" s="277"/>
      <c r="M30" s="282"/>
    </row>
    <row r="31" spans="1:13" s="255" customFormat="1" ht="13.5" thickBot="1">
      <c r="A31" s="272">
        <f t="shared" si="0"/>
        <v>19</v>
      </c>
      <c r="B31" s="273">
        <v>3</v>
      </c>
      <c r="C31" s="274" t="s">
        <v>959</v>
      </c>
      <c r="D31" s="275"/>
      <c r="E31" s="275"/>
      <c r="F31" s="275"/>
      <c r="G31" s="275"/>
      <c r="H31" s="275"/>
      <c r="I31" s="275"/>
      <c r="J31" s="276"/>
      <c r="K31" s="277"/>
      <c r="L31" s="277"/>
      <c r="M31" s="278"/>
    </row>
    <row r="32" spans="1:13" s="255" customFormat="1" ht="26.25" thickBot="1">
      <c r="A32" s="279">
        <f t="shared" si="0"/>
        <v>20</v>
      </c>
      <c r="B32" s="280">
        <v>3.1</v>
      </c>
      <c r="C32" s="283" t="s">
        <v>16</v>
      </c>
      <c r="D32" s="275">
        <v>192.4</v>
      </c>
      <c r="E32" s="275">
        <v>192.4</v>
      </c>
      <c r="F32" s="275">
        <v>192.4</v>
      </c>
      <c r="G32" s="275"/>
      <c r="H32" s="275">
        <v>192.4</v>
      </c>
      <c r="I32" s="286"/>
      <c r="J32" s="275">
        <v>192.4</v>
      </c>
      <c r="K32" s="275">
        <v>192.4</v>
      </c>
      <c r="L32" s="275">
        <v>192.4</v>
      </c>
      <c r="M32" s="295"/>
    </row>
    <row r="33" spans="1:13" s="255" customFormat="1" ht="26.25" thickBot="1">
      <c r="A33" s="279">
        <f t="shared" si="0"/>
        <v>21</v>
      </c>
      <c r="B33" s="280">
        <v>3.2</v>
      </c>
      <c r="C33" s="283" t="s">
        <v>960</v>
      </c>
      <c r="D33" s="275">
        <v>0</v>
      </c>
      <c r="E33" s="275">
        <v>60.1</v>
      </c>
      <c r="F33" s="275">
        <v>60.1</v>
      </c>
      <c r="G33" s="286"/>
      <c r="H33" s="275">
        <v>60.1</v>
      </c>
      <c r="I33" s="286"/>
      <c r="J33" s="275">
        <v>60.1</v>
      </c>
      <c r="K33" s="275">
        <v>60.1</v>
      </c>
      <c r="L33" s="275">
        <v>60.1</v>
      </c>
      <c r="M33" s="295"/>
    </row>
    <row r="34" spans="1:13" s="255" customFormat="1" ht="13.5" thickBot="1">
      <c r="A34" s="279">
        <f t="shared" si="0"/>
        <v>22</v>
      </c>
      <c r="B34" s="280">
        <v>3.3</v>
      </c>
      <c r="C34" s="283" t="s">
        <v>17</v>
      </c>
      <c r="D34" s="275">
        <v>79.8</v>
      </c>
      <c r="E34" s="275">
        <v>79.8</v>
      </c>
      <c r="F34" s="275">
        <v>79.8</v>
      </c>
      <c r="G34" s="275"/>
      <c r="H34" s="275">
        <v>79.8</v>
      </c>
      <c r="I34" s="275"/>
      <c r="J34" s="275">
        <v>79.8</v>
      </c>
      <c r="K34" s="275">
        <v>79.8</v>
      </c>
      <c r="L34" s="275">
        <v>79.8</v>
      </c>
      <c r="M34" s="293"/>
    </row>
    <row r="35" spans="1:13" s="255" customFormat="1" ht="26.25" thickBot="1">
      <c r="A35" s="279">
        <f t="shared" si="0"/>
        <v>23</v>
      </c>
      <c r="B35" s="280">
        <v>3.4</v>
      </c>
      <c r="C35" s="283" t="s">
        <v>961</v>
      </c>
      <c r="D35" s="275">
        <v>0</v>
      </c>
      <c r="E35" s="275">
        <v>0</v>
      </c>
      <c r="F35" s="275">
        <v>0</v>
      </c>
      <c r="G35" s="275"/>
      <c r="H35" s="275">
        <v>0</v>
      </c>
      <c r="I35" s="275"/>
      <c r="J35" s="275">
        <v>0</v>
      </c>
      <c r="K35" s="275">
        <v>0</v>
      </c>
      <c r="L35" s="275">
        <v>0</v>
      </c>
      <c r="M35" s="296"/>
    </row>
    <row r="36" spans="1:13" s="255" customFormat="1" ht="24" customHeight="1" thickBot="1">
      <c r="A36" s="279">
        <f t="shared" si="0"/>
        <v>24</v>
      </c>
      <c r="B36" s="346" t="s">
        <v>18</v>
      </c>
      <c r="C36" s="347"/>
      <c r="D36" s="289">
        <v>21200.2</v>
      </c>
      <c r="E36" s="289">
        <v>25153.3</v>
      </c>
      <c r="F36" s="289">
        <v>19786.8</v>
      </c>
      <c r="G36" s="289">
        <v>4115.1109999999999</v>
      </c>
      <c r="H36" s="289">
        <v>25153.3</v>
      </c>
      <c r="I36" s="275"/>
      <c r="J36" s="289">
        <v>25153.3</v>
      </c>
      <c r="K36" s="289">
        <v>25153.3</v>
      </c>
      <c r="L36" s="289">
        <v>25153.3</v>
      </c>
      <c r="M36" s="293"/>
    </row>
    <row r="37" spans="1:13" s="255" customFormat="1" ht="13.5" thickBot="1">
      <c r="A37" s="272">
        <f t="shared" si="0"/>
        <v>25</v>
      </c>
      <c r="B37" s="273">
        <v>4</v>
      </c>
      <c r="C37" s="274" t="s">
        <v>962</v>
      </c>
      <c r="D37" s="275"/>
      <c r="E37" s="275"/>
      <c r="F37" s="275"/>
      <c r="G37" s="275"/>
      <c r="H37" s="275"/>
      <c r="I37" s="275"/>
      <c r="J37" s="276"/>
      <c r="K37" s="277"/>
      <c r="L37" s="277"/>
      <c r="M37" s="278"/>
    </row>
    <row r="38" spans="1:13" s="255" customFormat="1" ht="26.25" thickBot="1">
      <c r="A38" s="279">
        <f t="shared" si="0"/>
        <v>26</v>
      </c>
      <c r="B38" s="280">
        <v>4.0999999999999996</v>
      </c>
      <c r="C38" s="283" t="s">
        <v>963</v>
      </c>
      <c r="D38" s="275">
        <v>0</v>
      </c>
      <c r="E38" s="275">
        <v>0</v>
      </c>
      <c r="F38" s="275">
        <v>0</v>
      </c>
      <c r="G38" s="275"/>
      <c r="H38" s="275">
        <v>665500</v>
      </c>
      <c r="I38" s="275">
        <v>0</v>
      </c>
      <c r="J38" s="275">
        <v>0</v>
      </c>
      <c r="K38" s="275">
        <v>0</v>
      </c>
      <c r="L38" s="275">
        <v>0</v>
      </c>
      <c r="M38" s="296"/>
    </row>
    <row r="39" spans="1:13" s="255" customFormat="1" ht="26.25" thickBot="1">
      <c r="A39" s="279">
        <f t="shared" si="0"/>
        <v>27</v>
      </c>
      <c r="B39" s="280">
        <v>4.2</v>
      </c>
      <c r="C39" s="283" t="s">
        <v>960</v>
      </c>
      <c r="D39" s="275">
        <v>0</v>
      </c>
      <c r="E39" s="275">
        <v>0</v>
      </c>
      <c r="F39" s="275">
        <v>0</v>
      </c>
      <c r="G39" s="275"/>
      <c r="H39" s="275">
        <v>665500</v>
      </c>
      <c r="I39" s="275">
        <v>0</v>
      </c>
      <c r="J39" s="275">
        <v>0</v>
      </c>
      <c r="K39" s="275">
        <v>0</v>
      </c>
      <c r="L39" s="275">
        <v>0</v>
      </c>
      <c r="M39" s="293"/>
    </row>
    <row r="40" spans="1:13" s="255" customFormat="1" ht="13.5" thickBot="1">
      <c r="A40" s="279">
        <f t="shared" si="0"/>
        <v>28</v>
      </c>
      <c r="B40" s="280">
        <v>4.3</v>
      </c>
      <c r="C40" s="283" t="s">
        <v>964</v>
      </c>
      <c r="D40" s="275"/>
      <c r="E40" s="275"/>
      <c r="F40" s="275"/>
      <c r="G40" s="275"/>
      <c r="H40" s="275">
        <v>604400</v>
      </c>
      <c r="I40" s="275"/>
      <c r="J40" s="276"/>
      <c r="K40" s="277"/>
      <c r="L40" s="277"/>
      <c r="M40" s="282"/>
    </row>
    <row r="41" spans="1:13" s="255" customFormat="1" ht="13.5" thickBot="1">
      <c r="A41" s="279">
        <f t="shared" si="0"/>
        <v>29</v>
      </c>
      <c r="B41" s="280">
        <v>4.4000000000000004</v>
      </c>
      <c r="C41" s="283" t="s">
        <v>19</v>
      </c>
      <c r="D41" s="275">
        <v>8</v>
      </c>
      <c r="E41" s="275">
        <v>8</v>
      </c>
      <c r="F41" s="275">
        <v>8</v>
      </c>
      <c r="G41" s="275">
        <v>8</v>
      </c>
      <c r="H41" s="275">
        <v>8</v>
      </c>
      <c r="I41" s="275">
        <v>8</v>
      </c>
      <c r="J41" s="275">
        <v>8</v>
      </c>
      <c r="K41" s="275">
        <v>8</v>
      </c>
      <c r="L41" s="275">
        <v>8</v>
      </c>
      <c r="M41" s="293"/>
    </row>
    <row r="42" spans="1:13" s="255" customFormat="1" ht="26.25" thickBot="1">
      <c r="A42" s="279">
        <f t="shared" si="0"/>
        <v>30</v>
      </c>
      <c r="B42" s="280">
        <v>4.5</v>
      </c>
      <c r="C42" s="294" t="s">
        <v>965</v>
      </c>
      <c r="D42" s="275">
        <v>19100</v>
      </c>
      <c r="E42" s="275">
        <v>19100</v>
      </c>
      <c r="F42" s="275">
        <v>19100</v>
      </c>
      <c r="G42" s="275"/>
      <c r="H42" s="275">
        <v>19100</v>
      </c>
      <c r="I42" s="275"/>
      <c r="J42" s="275">
        <v>19100</v>
      </c>
      <c r="K42" s="275">
        <v>19100</v>
      </c>
      <c r="L42" s="275">
        <v>19100</v>
      </c>
      <c r="M42" s="293"/>
    </row>
    <row r="43" spans="1:13" s="255" customFormat="1" ht="26.25" thickBot="1">
      <c r="A43" s="279">
        <f t="shared" si="0"/>
        <v>31</v>
      </c>
      <c r="B43" s="280">
        <v>4.5999999999999996</v>
      </c>
      <c r="C43" s="283" t="s">
        <v>966</v>
      </c>
      <c r="D43" s="275">
        <v>5392</v>
      </c>
      <c r="E43" s="275">
        <v>5392</v>
      </c>
      <c r="F43" s="275">
        <v>5392</v>
      </c>
      <c r="G43" s="275"/>
      <c r="H43" s="275">
        <v>5392</v>
      </c>
      <c r="I43" s="275"/>
      <c r="J43" s="275">
        <v>5392</v>
      </c>
      <c r="K43" s="275">
        <v>5392</v>
      </c>
      <c r="L43" s="275">
        <v>5392</v>
      </c>
      <c r="M43" s="293"/>
    </row>
    <row r="44" spans="1:13" s="255" customFormat="1" ht="26.25" thickBot="1">
      <c r="A44" s="279">
        <f t="shared" si="0"/>
        <v>32</v>
      </c>
      <c r="B44" s="280">
        <v>4.7</v>
      </c>
      <c r="C44" s="283" t="s">
        <v>960</v>
      </c>
      <c r="D44" s="275">
        <v>0</v>
      </c>
      <c r="E44" s="275">
        <v>0</v>
      </c>
      <c r="F44" s="275">
        <v>0</v>
      </c>
      <c r="G44" s="275"/>
      <c r="H44" s="146">
        <v>0</v>
      </c>
      <c r="I44" s="284"/>
      <c r="J44" s="275">
        <v>0</v>
      </c>
      <c r="K44" s="275">
        <v>0</v>
      </c>
      <c r="L44" s="275">
        <v>0</v>
      </c>
      <c r="M44" s="293"/>
    </row>
    <row r="45" spans="1:13" s="255" customFormat="1" ht="13.5" thickBot="1">
      <c r="A45" s="279">
        <f t="shared" si="0"/>
        <v>33</v>
      </c>
      <c r="B45" s="280">
        <v>4.8</v>
      </c>
      <c r="C45" s="283" t="s">
        <v>20</v>
      </c>
      <c r="D45" s="275">
        <v>20886</v>
      </c>
      <c r="E45" s="275">
        <v>20886</v>
      </c>
      <c r="F45" s="275">
        <v>20886</v>
      </c>
      <c r="G45" s="275"/>
      <c r="H45" s="285">
        <v>20886</v>
      </c>
      <c r="I45" s="275"/>
      <c r="J45" s="275">
        <v>20886</v>
      </c>
      <c r="K45" s="275">
        <v>20886</v>
      </c>
      <c r="L45" s="275">
        <v>20886</v>
      </c>
      <c r="M45" s="293"/>
    </row>
    <row r="46" spans="1:13" s="255" customFormat="1" ht="13.5" thickBot="1">
      <c r="A46" s="279">
        <f t="shared" si="0"/>
        <v>34</v>
      </c>
      <c r="B46" s="280">
        <v>4.9000000000000004</v>
      </c>
      <c r="C46" s="283" t="s">
        <v>19</v>
      </c>
      <c r="D46" s="275">
        <v>8</v>
      </c>
      <c r="E46" s="275">
        <v>8</v>
      </c>
      <c r="F46" s="275">
        <v>8</v>
      </c>
      <c r="G46" s="275"/>
      <c r="H46" s="275">
        <v>8</v>
      </c>
      <c r="I46" s="275">
        <v>8</v>
      </c>
      <c r="J46" s="275">
        <v>8</v>
      </c>
      <c r="K46" s="275">
        <v>8</v>
      </c>
      <c r="L46" s="275">
        <v>8</v>
      </c>
      <c r="M46" s="293"/>
    </row>
    <row r="47" spans="1:13" s="255" customFormat="1" ht="26.25" thickBot="1">
      <c r="A47" s="279">
        <f t="shared" si="0"/>
        <v>35</v>
      </c>
      <c r="B47" s="280">
        <v>4.0999999999999996</v>
      </c>
      <c r="C47" s="294" t="s">
        <v>967</v>
      </c>
      <c r="D47" s="275">
        <v>43963</v>
      </c>
      <c r="E47" s="275">
        <v>31776.6</v>
      </c>
      <c r="F47" s="275">
        <v>31776.6</v>
      </c>
      <c r="G47" s="275"/>
      <c r="H47" s="275">
        <v>31776.6</v>
      </c>
      <c r="I47" s="275"/>
      <c r="J47" s="275">
        <v>31776.6</v>
      </c>
      <c r="K47" s="275">
        <v>31776.6</v>
      </c>
      <c r="L47" s="275">
        <v>31776.6</v>
      </c>
      <c r="M47" s="293"/>
    </row>
    <row r="48" spans="1:13" s="147" customFormat="1" ht="26.25" thickBot="1">
      <c r="A48" s="297">
        <f t="shared" si="0"/>
        <v>36</v>
      </c>
      <c r="B48" s="298">
        <v>4.1500000000000004</v>
      </c>
      <c r="C48" s="299" t="s">
        <v>968</v>
      </c>
      <c r="D48" s="275">
        <v>0</v>
      </c>
      <c r="E48" s="275">
        <v>0</v>
      </c>
      <c r="F48" s="275">
        <v>0</v>
      </c>
      <c r="G48" s="275">
        <v>0</v>
      </c>
      <c r="H48" s="275">
        <v>0</v>
      </c>
      <c r="I48" s="275">
        <v>0</v>
      </c>
      <c r="J48" s="275">
        <v>0</v>
      </c>
      <c r="K48" s="275">
        <v>0</v>
      </c>
      <c r="L48" s="275">
        <v>0</v>
      </c>
      <c r="M48" s="275">
        <v>0</v>
      </c>
    </row>
    <row r="49" spans="1:13" s="147" customFormat="1" ht="26.25" thickBot="1">
      <c r="A49" s="297"/>
      <c r="B49" s="298"/>
      <c r="C49" s="299" t="s">
        <v>960</v>
      </c>
      <c r="D49" s="275">
        <v>0</v>
      </c>
      <c r="E49" s="275">
        <v>0</v>
      </c>
      <c r="F49" s="275">
        <v>0</v>
      </c>
      <c r="G49" s="275">
        <v>0</v>
      </c>
      <c r="H49" s="275">
        <v>0</v>
      </c>
      <c r="I49" s="275">
        <v>0</v>
      </c>
      <c r="J49" s="275">
        <v>0</v>
      </c>
      <c r="K49" s="275">
        <v>0</v>
      </c>
      <c r="L49" s="275">
        <v>0</v>
      </c>
      <c r="M49" s="275">
        <v>0</v>
      </c>
    </row>
    <row r="50" spans="1:13" s="147" customFormat="1" ht="13.5" thickBot="1">
      <c r="A50" s="297">
        <f>A48+1</f>
        <v>37</v>
      </c>
      <c r="B50" s="298">
        <v>4.16</v>
      </c>
      <c r="C50" s="299" t="s">
        <v>21</v>
      </c>
      <c r="D50" s="275">
        <v>0</v>
      </c>
      <c r="E50" s="275">
        <v>0</v>
      </c>
      <c r="F50" s="275">
        <v>0</v>
      </c>
      <c r="G50" s="275">
        <v>0</v>
      </c>
      <c r="H50" s="275">
        <v>0</v>
      </c>
      <c r="I50" s="275">
        <v>0</v>
      </c>
      <c r="J50" s="275">
        <v>0</v>
      </c>
      <c r="K50" s="275">
        <v>0</v>
      </c>
      <c r="L50" s="275">
        <v>0</v>
      </c>
      <c r="M50" s="275">
        <v>0</v>
      </c>
    </row>
    <row r="51" spans="1:13" s="147" customFormat="1" ht="13.5" thickBot="1">
      <c r="A51" s="297">
        <f t="shared" ref="A51:A82" si="1">A50+1</f>
        <v>38</v>
      </c>
      <c r="B51" s="298">
        <v>4.17</v>
      </c>
      <c r="C51" s="299" t="s">
        <v>22</v>
      </c>
      <c r="D51" s="275">
        <v>0</v>
      </c>
      <c r="E51" s="275">
        <v>0</v>
      </c>
      <c r="F51" s="275">
        <v>0</v>
      </c>
      <c r="G51" s="275">
        <v>0</v>
      </c>
      <c r="H51" s="275">
        <v>0</v>
      </c>
      <c r="I51" s="275">
        <v>0</v>
      </c>
      <c r="J51" s="275">
        <v>0</v>
      </c>
      <c r="K51" s="275">
        <v>0</v>
      </c>
      <c r="L51" s="275">
        <v>0</v>
      </c>
      <c r="M51" s="275">
        <v>0</v>
      </c>
    </row>
    <row r="52" spans="1:13" s="147" customFormat="1" ht="13.5" thickBot="1">
      <c r="A52" s="297">
        <f t="shared" si="1"/>
        <v>39</v>
      </c>
      <c r="B52" s="298">
        <v>4.1800000000000104</v>
      </c>
      <c r="C52" s="300" t="s">
        <v>23</v>
      </c>
      <c r="D52" s="275">
        <v>0</v>
      </c>
      <c r="E52" s="275">
        <v>0</v>
      </c>
      <c r="F52" s="275">
        <v>0</v>
      </c>
      <c r="G52" s="275">
        <v>0</v>
      </c>
      <c r="H52" s="275">
        <v>0</v>
      </c>
      <c r="I52" s="275">
        <v>0</v>
      </c>
      <c r="J52" s="275">
        <v>0</v>
      </c>
      <c r="K52" s="275">
        <v>0</v>
      </c>
      <c r="L52" s="275">
        <v>0</v>
      </c>
      <c r="M52" s="275">
        <v>0</v>
      </c>
    </row>
    <row r="53" spans="1:13" s="147" customFormat="1" ht="26.25" thickBot="1">
      <c r="A53" s="297">
        <f t="shared" si="1"/>
        <v>40</v>
      </c>
      <c r="B53" s="298">
        <v>4.1900000000000102</v>
      </c>
      <c r="C53" s="299" t="s">
        <v>969</v>
      </c>
      <c r="D53" s="275">
        <v>0</v>
      </c>
      <c r="E53" s="275">
        <v>0</v>
      </c>
      <c r="F53" s="275">
        <v>0</v>
      </c>
      <c r="G53" s="275">
        <v>0</v>
      </c>
      <c r="H53" s="275">
        <v>0</v>
      </c>
      <c r="I53" s="275">
        <v>0</v>
      </c>
      <c r="J53" s="275">
        <v>0</v>
      </c>
      <c r="K53" s="275">
        <v>0</v>
      </c>
      <c r="L53" s="275">
        <v>0</v>
      </c>
      <c r="M53" s="275">
        <v>0</v>
      </c>
    </row>
    <row r="54" spans="1:13" s="147" customFormat="1" ht="26.25" thickBot="1">
      <c r="A54" s="297">
        <f t="shared" si="1"/>
        <v>41</v>
      </c>
      <c r="B54" s="298">
        <v>4.2000000000000099</v>
      </c>
      <c r="C54" s="299" t="s">
        <v>960</v>
      </c>
      <c r="D54" s="275">
        <v>0</v>
      </c>
      <c r="E54" s="275">
        <v>0</v>
      </c>
      <c r="F54" s="275">
        <v>0</v>
      </c>
      <c r="G54" s="275">
        <v>0</v>
      </c>
      <c r="H54" s="275">
        <v>0</v>
      </c>
      <c r="I54" s="275">
        <v>0</v>
      </c>
      <c r="J54" s="275">
        <v>0</v>
      </c>
      <c r="K54" s="275">
        <v>0</v>
      </c>
      <c r="L54" s="275">
        <v>0</v>
      </c>
      <c r="M54" s="275">
        <v>0</v>
      </c>
    </row>
    <row r="55" spans="1:13" s="147" customFormat="1" ht="13.5" thickBot="1">
      <c r="A55" s="297">
        <f t="shared" si="1"/>
        <v>42</v>
      </c>
      <c r="B55" s="298">
        <v>4.2100000000000097</v>
      </c>
      <c r="C55" s="299" t="s">
        <v>24</v>
      </c>
      <c r="D55" s="275">
        <v>0</v>
      </c>
      <c r="E55" s="275">
        <v>0</v>
      </c>
      <c r="F55" s="275">
        <v>0</v>
      </c>
      <c r="G55" s="275">
        <v>0</v>
      </c>
      <c r="H55" s="275">
        <v>0</v>
      </c>
      <c r="I55" s="275">
        <v>0</v>
      </c>
      <c r="J55" s="275">
        <v>0</v>
      </c>
      <c r="K55" s="275">
        <v>0</v>
      </c>
      <c r="L55" s="275">
        <v>0</v>
      </c>
      <c r="M55" s="275">
        <v>0</v>
      </c>
    </row>
    <row r="56" spans="1:13" s="147" customFormat="1" ht="13.5" thickBot="1">
      <c r="A56" s="297">
        <f t="shared" si="1"/>
        <v>43</v>
      </c>
      <c r="B56" s="298">
        <v>4.2200000000000104</v>
      </c>
      <c r="C56" s="299" t="s">
        <v>22</v>
      </c>
      <c r="D56" s="275">
        <v>0</v>
      </c>
      <c r="E56" s="275">
        <v>0</v>
      </c>
      <c r="F56" s="275">
        <v>0</v>
      </c>
      <c r="G56" s="275">
        <v>0</v>
      </c>
      <c r="H56" s="275">
        <v>0</v>
      </c>
      <c r="I56" s="275">
        <v>0</v>
      </c>
      <c r="J56" s="275">
        <v>0</v>
      </c>
      <c r="K56" s="275">
        <v>0</v>
      </c>
      <c r="L56" s="275">
        <v>0</v>
      </c>
      <c r="M56" s="275">
        <v>0</v>
      </c>
    </row>
    <row r="57" spans="1:13" s="147" customFormat="1" ht="13.5" thickBot="1">
      <c r="A57" s="297">
        <f t="shared" si="1"/>
        <v>44</v>
      </c>
      <c r="B57" s="298">
        <v>4.2300000000000102</v>
      </c>
      <c r="C57" s="300" t="s">
        <v>25</v>
      </c>
      <c r="D57" s="275">
        <v>0</v>
      </c>
      <c r="E57" s="275">
        <v>0</v>
      </c>
      <c r="F57" s="275">
        <v>0</v>
      </c>
      <c r="G57" s="275">
        <v>0</v>
      </c>
      <c r="H57" s="275">
        <v>0</v>
      </c>
      <c r="I57" s="275">
        <v>0</v>
      </c>
      <c r="J57" s="275">
        <v>0</v>
      </c>
      <c r="K57" s="275">
        <v>0</v>
      </c>
      <c r="L57" s="275">
        <v>0</v>
      </c>
      <c r="M57" s="275">
        <v>0</v>
      </c>
    </row>
    <row r="58" spans="1:13" s="255" customFormat="1" ht="26.25" thickBot="1">
      <c r="A58" s="279">
        <f t="shared" si="1"/>
        <v>45</v>
      </c>
      <c r="B58" s="280">
        <v>4.24000000000001</v>
      </c>
      <c r="C58" s="283" t="s">
        <v>970</v>
      </c>
      <c r="D58" s="275">
        <v>118.5</v>
      </c>
      <c r="E58" s="275">
        <v>118.5</v>
      </c>
      <c r="F58" s="275">
        <v>118.5</v>
      </c>
      <c r="G58" s="275"/>
      <c r="H58" s="275">
        <v>118.5</v>
      </c>
      <c r="I58" s="275"/>
      <c r="J58" s="275">
        <v>118.5</v>
      </c>
      <c r="K58" s="275">
        <v>118.5</v>
      </c>
      <c r="L58" s="275">
        <v>118.5</v>
      </c>
      <c r="M58" s="293"/>
    </row>
    <row r="59" spans="1:13" s="255" customFormat="1" ht="13.5" thickBot="1">
      <c r="A59" s="279">
        <f t="shared" si="1"/>
        <v>46</v>
      </c>
      <c r="B59" s="280">
        <v>4.2500000000000098</v>
      </c>
      <c r="C59" s="283" t="s">
        <v>971</v>
      </c>
      <c r="D59" s="275">
        <v>18241</v>
      </c>
      <c r="E59" s="275">
        <v>18241</v>
      </c>
      <c r="F59" s="275">
        <v>18241</v>
      </c>
      <c r="G59" s="275">
        <v>18241</v>
      </c>
      <c r="H59" s="275">
        <v>18241</v>
      </c>
      <c r="I59" s="275"/>
      <c r="J59" s="275">
        <v>18241</v>
      </c>
      <c r="K59" s="275">
        <v>18241</v>
      </c>
      <c r="L59" s="275">
        <v>18241</v>
      </c>
      <c r="M59" s="293"/>
    </row>
    <row r="60" spans="1:13" s="255" customFormat="1" ht="13.5" thickBot="1">
      <c r="A60" s="279">
        <f t="shared" si="1"/>
        <v>47</v>
      </c>
      <c r="B60" s="280">
        <v>4.2600000000000096</v>
      </c>
      <c r="C60" s="294" t="s">
        <v>972</v>
      </c>
      <c r="D60" s="275">
        <v>6465.3</v>
      </c>
      <c r="E60" s="275">
        <v>6465.3</v>
      </c>
      <c r="F60" s="275">
        <v>6465.3</v>
      </c>
      <c r="G60" s="275">
        <v>6465.3</v>
      </c>
      <c r="H60" s="275">
        <v>6465.3</v>
      </c>
      <c r="I60" s="275"/>
      <c r="J60" s="275">
        <v>6465.3</v>
      </c>
      <c r="K60" s="275">
        <v>6465.3</v>
      </c>
      <c r="L60" s="275">
        <v>6465.3</v>
      </c>
      <c r="M60" s="293"/>
    </row>
    <row r="61" spans="1:13" s="255" customFormat="1" ht="24" customHeight="1" thickBot="1">
      <c r="A61" s="279">
        <f t="shared" si="1"/>
        <v>48</v>
      </c>
      <c r="B61" s="346" t="s">
        <v>26</v>
      </c>
      <c r="C61" s="347"/>
      <c r="D61" s="275">
        <v>43963</v>
      </c>
      <c r="E61" s="275">
        <v>31776.6</v>
      </c>
      <c r="F61" s="275">
        <v>39567.1</v>
      </c>
      <c r="G61" s="275">
        <v>25362.323</v>
      </c>
      <c r="H61" s="275">
        <v>41309.5</v>
      </c>
      <c r="I61" s="275"/>
      <c r="J61" s="275">
        <v>41309.5</v>
      </c>
      <c r="K61" s="275">
        <v>41309.5</v>
      </c>
      <c r="L61" s="275">
        <v>41309.5</v>
      </c>
      <c r="M61" s="293"/>
    </row>
    <row r="62" spans="1:13" s="255" customFormat="1" ht="13.5" thickBot="1">
      <c r="A62" s="272">
        <f t="shared" si="1"/>
        <v>49</v>
      </c>
      <c r="B62" s="273">
        <v>5</v>
      </c>
      <c r="C62" s="274" t="s">
        <v>973</v>
      </c>
      <c r="D62" s="275"/>
      <c r="E62" s="275"/>
      <c r="F62" s="275"/>
      <c r="G62" s="275"/>
      <c r="H62" s="275"/>
      <c r="I62" s="275"/>
      <c r="J62" s="276"/>
      <c r="K62" s="277"/>
      <c r="L62" s="277"/>
      <c r="M62" s="278"/>
    </row>
    <row r="63" spans="1:13" s="255" customFormat="1" ht="13.5" thickBot="1">
      <c r="A63" s="279">
        <f t="shared" si="1"/>
        <v>50</v>
      </c>
      <c r="B63" s="280">
        <v>5.0999999999999996</v>
      </c>
      <c r="C63" s="283" t="s">
        <v>27</v>
      </c>
      <c r="D63" s="275">
        <v>13</v>
      </c>
      <c r="E63" s="275">
        <v>11</v>
      </c>
      <c r="F63" s="275">
        <v>11</v>
      </c>
      <c r="G63" s="275"/>
      <c r="H63" s="275">
        <v>11</v>
      </c>
      <c r="I63" s="275"/>
      <c r="J63" s="275">
        <v>11</v>
      </c>
      <c r="K63" s="275">
        <v>11</v>
      </c>
      <c r="L63" s="275">
        <v>11</v>
      </c>
      <c r="M63" s="293"/>
    </row>
    <row r="64" spans="1:13" s="255" customFormat="1" ht="13.5" thickBot="1">
      <c r="A64" s="279">
        <f t="shared" si="1"/>
        <v>51</v>
      </c>
      <c r="B64" s="280">
        <v>5.2</v>
      </c>
      <c r="C64" s="283" t="s">
        <v>28</v>
      </c>
      <c r="D64" s="275">
        <v>10</v>
      </c>
      <c r="E64" s="275">
        <v>8</v>
      </c>
      <c r="F64" s="275">
        <v>8</v>
      </c>
      <c r="G64" s="275"/>
      <c r="H64" s="275">
        <v>8</v>
      </c>
      <c r="I64" s="275"/>
      <c r="J64" s="275">
        <v>8</v>
      </c>
      <c r="K64" s="275">
        <v>8</v>
      </c>
      <c r="L64" s="275">
        <v>8</v>
      </c>
      <c r="M64" s="293"/>
    </row>
    <row r="65" spans="1:13" s="255" customFormat="1" ht="13.5" thickBot="1">
      <c r="A65" s="279">
        <f t="shared" si="1"/>
        <v>52</v>
      </c>
      <c r="B65" s="280">
        <v>5.3</v>
      </c>
      <c r="C65" s="283" t="s">
        <v>29</v>
      </c>
      <c r="D65" s="275">
        <v>3</v>
      </c>
      <c r="E65" s="275">
        <v>3</v>
      </c>
      <c r="F65" s="275">
        <v>3</v>
      </c>
      <c r="G65" s="275"/>
      <c r="H65" s="275">
        <v>3</v>
      </c>
      <c r="I65" s="275"/>
      <c r="J65" s="275">
        <v>3</v>
      </c>
      <c r="K65" s="275">
        <v>3</v>
      </c>
      <c r="L65" s="275">
        <v>3</v>
      </c>
      <c r="M65" s="293"/>
    </row>
    <row r="66" spans="1:13" s="255" customFormat="1" ht="13.5" thickBot="1">
      <c r="A66" s="279">
        <f t="shared" si="1"/>
        <v>53</v>
      </c>
      <c r="B66" s="280">
        <v>5.4</v>
      </c>
      <c r="C66" s="283" t="s">
        <v>30</v>
      </c>
      <c r="D66" s="275">
        <v>0</v>
      </c>
      <c r="E66" s="275">
        <v>0</v>
      </c>
      <c r="F66" s="275">
        <v>0</v>
      </c>
      <c r="G66" s="275"/>
      <c r="H66" s="275">
        <v>0</v>
      </c>
      <c r="I66" s="275"/>
      <c r="J66" s="275">
        <v>0</v>
      </c>
      <c r="K66" s="275">
        <v>0</v>
      </c>
      <c r="L66" s="275">
        <v>0</v>
      </c>
      <c r="M66" s="293"/>
    </row>
    <row r="67" spans="1:13" s="255" customFormat="1" ht="13.5" thickBot="1">
      <c r="A67" s="279">
        <f t="shared" si="1"/>
        <v>54</v>
      </c>
      <c r="B67" s="280">
        <v>5.5</v>
      </c>
      <c r="C67" s="283" t="s">
        <v>31</v>
      </c>
      <c r="D67" s="275">
        <v>0</v>
      </c>
      <c r="E67" s="275">
        <v>0</v>
      </c>
      <c r="F67" s="275">
        <v>0</v>
      </c>
      <c r="G67" s="275"/>
      <c r="H67" s="275">
        <v>0</v>
      </c>
      <c r="I67" s="275"/>
      <c r="J67" s="275">
        <v>0</v>
      </c>
      <c r="K67" s="275">
        <v>0</v>
      </c>
      <c r="L67" s="275">
        <v>0</v>
      </c>
      <c r="M67" s="293"/>
    </row>
    <row r="68" spans="1:13" s="255" customFormat="1" ht="26.25" thickBot="1">
      <c r="A68" s="279">
        <f t="shared" si="1"/>
        <v>55</v>
      </c>
      <c r="B68" s="280">
        <v>5.6</v>
      </c>
      <c r="C68" s="283" t="s">
        <v>32</v>
      </c>
      <c r="D68" s="275">
        <v>13200</v>
      </c>
      <c r="E68" s="275">
        <v>13200</v>
      </c>
      <c r="F68" s="275">
        <v>133200</v>
      </c>
      <c r="G68" s="275"/>
      <c r="H68" s="275">
        <v>145200</v>
      </c>
      <c r="I68" s="275"/>
      <c r="J68" s="275">
        <v>145200</v>
      </c>
      <c r="K68" s="275">
        <v>145200</v>
      </c>
      <c r="L68" s="275">
        <v>145200</v>
      </c>
      <c r="M68" s="293"/>
    </row>
    <row r="69" spans="1:13" s="255" customFormat="1" ht="13.5" thickBot="1">
      <c r="A69" s="279">
        <f t="shared" si="1"/>
        <v>56</v>
      </c>
      <c r="B69" s="280">
        <v>5.7</v>
      </c>
      <c r="C69" s="283" t="s">
        <v>28</v>
      </c>
      <c r="D69" s="275">
        <v>60000</v>
      </c>
      <c r="E69" s="275">
        <v>60000</v>
      </c>
      <c r="F69" s="275">
        <v>120000</v>
      </c>
      <c r="G69" s="275"/>
      <c r="H69" s="276">
        <v>132000</v>
      </c>
      <c r="I69" s="284"/>
      <c r="J69" s="276">
        <v>132000</v>
      </c>
      <c r="K69" s="277">
        <v>132000</v>
      </c>
      <c r="L69" s="277">
        <v>132000</v>
      </c>
      <c r="M69" s="282"/>
    </row>
    <row r="70" spans="1:13" s="255" customFormat="1" ht="13.5" thickBot="1">
      <c r="A70" s="279">
        <f t="shared" si="1"/>
        <v>57</v>
      </c>
      <c r="B70" s="280">
        <v>5.8</v>
      </c>
      <c r="C70" s="283" t="s">
        <v>29</v>
      </c>
      <c r="D70" s="275">
        <v>13200</v>
      </c>
      <c r="E70" s="275">
        <v>13200</v>
      </c>
      <c r="F70" s="275">
        <v>13200</v>
      </c>
      <c r="G70" s="275"/>
      <c r="H70" s="276">
        <v>13200</v>
      </c>
      <c r="I70" s="284"/>
      <c r="J70" s="276">
        <v>13200</v>
      </c>
      <c r="K70" s="277">
        <v>13200</v>
      </c>
      <c r="L70" s="277">
        <v>13200</v>
      </c>
      <c r="M70" s="282"/>
    </row>
    <row r="71" spans="1:13" s="255" customFormat="1" ht="13.5" thickBot="1">
      <c r="A71" s="279">
        <f t="shared" si="1"/>
        <v>58</v>
      </c>
      <c r="B71" s="280">
        <v>5.9</v>
      </c>
      <c r="C71" s="283" t="s">
        <v>30</v>
      </c>
      <c r="D71" s="275">
        <v>0</v>
      </c>
      <c r="E71" s="275">
        <v>0</v>
      </c>
      <c r="F71" s="275">
        <v>0</v>
      </c>
      <c r="G71" s="275"/>
      <c r="H71" s="276">
        <v>0</v>
      </c>
      <c r="I71" s="284"/>
      <c r="J71" s="276">
        <v>0</v>
      </c>
      <c r="K71" s="277">
        <v>0</v>
      </c>
      <c r="L71" s="277">
        <v>0</v>
      </c>
      <c r="M71" s="282"/>
    </row>
    <row r="72" spans="1:13" s="255" customFormat="1" ht="13.5" thickBot="1">
      <c r="A72" s="279">
        <f t="shared" si="1"/>
        <v>59</v>
      </c>
      <c r="B72" s="280">
        <v>5.0999999999999996</v>
      </c>
      <c r="C72" s="283" t="s">
        <v>31</v>
      </c>
      <c r="D72" s="275">
        <v>0</v>
      </c>
      <c r="E72" s="275">
        <v>0</v>
      </c>
      <c r="F72" s="275">
        <v>0</v>
      </c>
      <c r="G72" s="275"/>
      <c r="H72" s="276">
        <v>0</v>
      </c>
      <c r="I72" s="284"/>
      <c r="J72" s="276">
        <v>0</v>
      </c>
      <c r="K72" s="277">
        <v>0</v>
      </c>
      <c r="L72" s="277">
        <v>0</v>
      </c>
      <c r="M72" s="282"/>
    </row>
    <row r="73" spans="1:13" s="255" customFormat="1" ht="13.5" thickBot="1">
      <c r="A73" s="279">
        <f t="shared" si="1"/>
        <v>60</v>
      </c>
      <c r="B73" s="280">
        <v>5.1100000000000003</v>
      </c>
      <c r="C73" s="283" t="s">
        <v>33</v>
      </c>
      <c r="D73" s="275">
        <v>206400</v>
      </c>
      <c r="E73" s="275">
        <v>206400</v>
      </c>
      <c r="F73" s="275">
        <v>399600</v>
      </c>
      <c r="G73" s="275"/>
      <c r="H73" s="276">
        <v>456600</v>
      </c>
      <c r="I73" s="284"/>
      <c r="J73" s="276">
        <v>456600</v>
      </c>
      <c r="K73" s="277">
        <v>399600</v>
      </c>
      <c r="L73" s="277">
        <v>399600</v>
      </c>
      <c r="M73" s="282"/>
    </row>
    <row r="74" spans="1:13" s="255" customFormat="1" ht="13.5" thickBot="1">
      <c r="A74" s="279">
        <f t="shared" si="1"/>
        <v>61</v>
      </c>
      <c r="B74" s="280">
        <v>5.12</v>
      </c>
      <c r="C74" s="283" t="s">
        <v>28</v>
      </c>
      <c r="D74" s="275">
        <v>180000</v>
      </c>
      <c r="E74" s="275">
        <v>180000</v>
      </c>
      <c r="F74" s="275">
        <v>360000</v>
      </c>
      <c r="G74" s="275"/>
      <c r="H74" s="276">
        <v>417000</v>
      </c>
      <c r="I74" s="284"/>
      <c r="J74" s="276">
        <v>417000</v>
      </c>
      <c r="K74" s="277">
        <v>417000</v>
      </c>
      <c r="L74" s="277">
        <v>417000</v>
      </c>
      <c r="M74" s="282"/>
    </row>
    <row r="75" spans="1:13" s="255" customFormat="1" ht="13.5" thickBot="1">
      <c r="A75" s="279">
        <f t="shared" si="1"/>
        <v>62</v>
      </c>
      <c r="B75" s="280">
        <v>5.13</v>
      </c>
      <c r="C75" s="283" t="s">
        <v>29</v>
      </c>
      <c r="D75" s="275">
        <v>26400</v>
      </c>
      <c r="E75" s="275">
        <v>26400</v>
      </c>
      <c r="F75" s="275">
        <v>39600</v>
      </c>
      <c r="G75" s="275"/>
      <c r="H75" s="276">
        <v>39600</v>
      </c>
      <c r="I75" s="284"/>
      <c r="J75" s="276">
        <v>39600</v>
      </c>
      <c r="K75" s="277">
        <v>39600</v>
      </c>
      <c r="L75" s="277">
        <v>39600</v>
      </c>
      <c r="M75" s="282"/>
    </row>
    <row r="76" spans="1:13" s="255" customFormat="1" ht="13.5" thickBot="1">
      <c r="A76" s="279">
        <f t="shared" si="1"/>
        <v>63</v>
      </c>
      <c r="B76" s="280">
        <v>5.14</v>
      </c>
      <c r="C76" s="283" t="s">
        <v>30</v>
      </c>
      <c r="D76" s="275">
        <v>0</v>
      </c>
      <c r="E76" s="275">
        <v>0</v>
      </c>
      <c r="F76" s="275">
        <v>0</v>
      </c>
      <c r="G76" s="275"/>
      <c r="H76" s="276">
        <v>0</v>
      </c>
      <c r="I76" s="284"/>
      <c r="J76" s="276">
        <v>0</v>
      </c>
      <c r="K76" s="277">
        <v>0</v>
      </c>
      <c r="L76" s="277">
        <v>0</v>
      </c>
      <c r="M76" s="282"/>
    </row>
    <row r="77" spans="1:13" s="255" customFormat="1" ht="13.5" thickBot="1">
      <c r="A77" s="279">
        <f t="shared" si="1"/>
        <v>64</v>
      </c>
      <c r="B77" s="280">
        <v>5.15</v>
      </c>
      <c r="C77" s="283" t="s">
        <v>31</v>
      </c>
      <c r="D77" s="275">
        <v>0</v>
      </c>
      <c r="E77" s="275">
        <v>0</v>
      </c>
      <c r="F77" s="275">
        <v>0</v>
      </c>
      <c r="G77" s="275"/>
      <c r="H77" s="276">
        <v>0</v>
      </c>
      <c r="I77" s="284"/>
      <c r="J77" s="276">
        <v>0</v>
      </c>
      <c r="K77" s="277">
        <v>0</v>
      </c>
      <c r="L77" s="277">
        <v>0</v>
      </c>
      <c r="M77" s="282"/>
    </row>
    <row r="78" spans="1:13" s="255" customFormat="1" ht="26.25" thickBot="1">
      <c r="A78" s="279">
        <f t="shared" si="1"/>
        <v>65</v>
      </c>
      <c r="B78" s="280">
        <v>5.16</v>
      </c>
      <c r="C78" s="283" t="s">
        <v>34</v>
      </c>
      <c r="D78" s="275">
        <v>20</v>
      </c>
      <c r="E78" s="275">
        <v>20</v>
      </c>
      <c r="F78" s="275">
        <v>20</v>
      </c>
      <c r="G78" s="275"/>
      <c r="H78" s="276">
        <v>20</v>
      </c>
      <c r="I78" s="284"/>
      <c r="J78" s="276">
        <v>20</v>
      </c>
      <c r="K78" s="277">
        <v>20</v>
      </c>
      <c r="L78" s="277">
        <v>20</v>
      </c>
      <c r="M78" s="282"/>
    </row>
    <row r="79" spans="1:13" s="255" customFormat="1" ht="13.5" thickBot="1">
      <c r="A79" s="279">
        <f t="shared" si="1"/>
        <v>66</v>
      </c>
      <c r="B79" s="280">
        <v>5.17</v>
      </c>
      <c r="C79" s="283" t="s">
        <v>28</v>
      </c>
      <c r="D79" s="275">
        <v>22</v>
      </c>
      <c r="E79" s="275">
        <v>22</v>
      </c>
      <c r="F79" s="275">
        <v>22</v>
      </c>
      <c r="G79" s="275"/>
      <c r="H79" s="276">
        <v>22</v>
      </c>
      <c r="I79" s="284"/>
      <c r="J79" s="276">
        <v>22</v>
      </c>
      <c r="K79" s="277">
        <v>22</v>
      </c>
      <c r="L79" s="277">
        <v>22</v>
      </c>
      <c r="M79" s="282"/>
    </row>
    <row r="80" spans="1:13" s="255" customFormat="1" ht="13.5" thickBot="1">
      <c r="A80" s="279">
        <f t="shared" si="1"/>
        <v>67</v>
      </c>
      <c r="B80" s="280">
        <v>5.1800000000000104</v>
      </c>
      <c r="C80" s="283" t="s">
        <v>29</v>
      </c>
      <c r="D80" s="275">
        <v>16</v>
      </c>
      <c r="E80" s="275">
        <v>16</v>
      </c>
      <c r="F80" s="275">
        <v>16</v>
      </c>
      <c r="G80" s="275"/>
      <c r="H80" s="276">
        <v>16</v>
      </c>
      <c r="I80" s="284"/>
      <c r="J80" s="276">
        <v>16</v>
      </c>
      <c r="K80" s="277">
        <v>16</v>
      </c>
      <c r="L80" s="277">
        <v>16</v>
      </c>
      <c r="M80" s="282"/>
    </row>
    <row r="81" spans="1:13" s="255" customFormat="1" ht="13.5" thickBot="1">
      <c r="A81" s="279">
        <f t="shared" si="1"/>
        <v>68</v>
      </c>
      <c r="B81" s="280">
        <v>5.1900000000000102</v>
      </c>
      <c r="C81" s="283" t="s">
        <v>30</v>
      </c>
      <c r="D81" s="275">
        <v>0</v>
      </c>
      <c r="E81" s="275">
        <v>0</v>
      </c>
      <c r="F81" s="275">
        <v>0</v>
      </c>
      <c r="G81" s="275"/>
      <c r="H81" s="276">
        <v>0</v>
      </c>
      <c r="I81" s="284"/>
      <c r="J81" s="276">
        <v>0</v>
      </c>
      <c r="K81" s="277">
        <v>0</v>
      </c>
      <c r="L81" s="277">
        <v>0</v>
      </c>
      <c r="M81" s="282"/>
    </row>
    <row r="82" spans="1:13" s="255" customFormat="1" ht="13.5" thickBot="1">
      <c r="A82" s="279">
        <f t="shared" si="1"/>
        <v>69</v>
      </c>
      <c r="B82" s="280">
        <v>5.2000000000000099</v>
      </c>
      <c r="C82" s="283" t="s">
        <v>31</v>
      </c>
      <c r="D82" s="275">
        <v>0</v>
      </c>
      <c r="E82" s="275">
        <v>0</v>
      </c>
      <c r="F82" s="275">
        <v>0</v>
      </c>
      <c r="G82" s="275"/>
      <c r="H82" s="276">
        <v>0</v>
      </c>
      <c r="I82" s="284"/>
      <c r="J82" s="276">
        <v>0</v>
      </c>
      <c r="K82" s="277">
        <v>0</v>
      </c>
      <c r="L82" s="277">
        <v>0</v>
      </c>
      <c r="M82" s="282"/>
    </row>
    <row r="83" spans="1:13" s="255" customFormat="1" ht="13.5" thickBot="1">
      <c r="A83" s="279">
        <f t="shared" ref="A83:A102" si="2">A82+1</f>
        <v>70</v>
      </c>
      <c r="B83" s="280">
        <v>5.2100000000000097</v>
      </c>
      <c r="C83" s="283" t="s">
        <v>35</v>
      </c>
      <c r="D83" s="275">
        <v>29.3</v>
      </c>
      <c r="E83" s="275">
        <v>29.3</v>
      </c>
      <c r="F83" s="275">
        <v>29.3</v>
      </c>
      <c r="G83" s="275"/>
      <c r="H83" s="276">
        <v>37</v>
      </c>
      <c r="I83" s="284"/>
      <c r="J83" s="276">
        <v>37</v>
      </c>
      <c r="K83" s="277">
        <v>29.3</v>
      </c>
      <c r="L83" s="277">
        <v>29.3</v>
      </c>
      <c r="M83" s="282"/>
    </row>
    <row r="84" spans="1:13" s="255" customFormat="1" ht="13.5" thickBot="1">
      <c r="A84" s="279">
        <f t="shared" si="2"/>
        <v>71</v>
      </c>
      <c r="B84" s="280">
        <v>5.2200000000000104</v>
      </c>
      <c r="C84" s="283" t="s">
        <v>28</v>
      </c>
      <c r="D84" s="275">
        <v>23</v>
      </c>
      <c r="E84" s="275">
        <v>23</v>
      </c>
      <c r="F84" s="275">
        <v>23</v>
      </c>
      <c r="G84" s="275"/>
      <c r="H84" s="276">
        <v>23</v>
      </c>
      <c r="I84" s="284"/>
      <c r="J84" s="276">
        <v>23</v>
      </c>
      <c r="K84" s="277">
        <v>23</v>
      </c>
      <c r="L84" s="277">
        <v>23</v>
      </c>
      <c r="M84" s="282"/>
    </row>
    <row r="85" spans="1:13" s="255" customFormat="1" ht="13.5" thickBot="1">
      <c r="A85" s="279">
        <f t="shared" si="2"/>
        <v>72</v>
      </c>
      <c r="B85" s="280">
        <v>5.2300000000000102</v>
      </c>
      <c r="C85" s="283" t="s">
        <v>29</v>
      </c>
      <c r="D85" s="275">
        <v>6.3</v>
      </c>
      <c r="E85" s="275">
        <v>6.3</v>
      </c>
      <c r="F85" s="275">
        <v>6.3</v>
      </c>
      <c r="G85" s="275"/>
      <c r="H85" s="276">
        <v>6.3</v>
      </c>
      <c r="I85" s="284"/>
      <c r="J85" s="276">
        <v>6.3</v>
      </c>
      <c r="K85" s="277">
        <v>6.3</v>
      </c>
      <c r="L85" s="277">
        <v>6.3</v>
      </c>
      <c r="M85" s="282"/>
    </row>
    <row r="86" spans="1:13" s="255" customFormat="1" ht="13.5" thickBot="1">
      <c r="A86" s="279">
        <f t="shared" si="2"/>
        <v>73</v>
      </c>
      <c r="B86" s="280">
        <v>5.24000000000001</v>
      </c>
      <c r="C86" s="283" t="s">
        <v>30</v>
      </c>
      <c r="D86" s="275">
        <v>0</v>
      </c>
      <c r="E86" s="275">
        <v>0</v>
      </c>
      <c r="F86" s="275">
        <v>0</v>
      </c>
      <c r="G86" s="275"/>
      <c r="H86" s="276">
        <v>0</v>
      </c>
      <c r="I86" s="284"/>
      <c r="J86" s="276">
        <v>0</v>
      </c>
      <c r="K86" s="277">
        <v>0</v>
      </c>
      <c r="L86" s="277">
        <v>0</v>
      </c>
      <c r="M86" s="282"/>
    </row>
    <row r="87" spans="1:13" s="255" customFormat="1" ht="13.5" thickBot="1">
      <c r="A87" s="279">
        <f t="shared" si="2"/>
        <v>74</v>
      </c>
      <c r="B87" s="280">
        <v>5.2500000000000098</v>
      </c>
      <c r="C87" s="283" t="s">
        <v>31</v>
      </c>
      <c r="D87" s="275">
        <v>0</v>
      </c>
      <c r="E87" s="275">
        <v>0</v>
      </c>
      <c r="F87" s="275">
        <v>0</v>
      </c>
      <c r="G87" s="275"/>
      <c r="H87" s="276">
        <v>0</v>
      </c>
      <c r="I87" s="284"/>
      <c r="J87" s="276">
        <v>0</v>
      </c>
      <c r="K87" s="277">
        <v>0</v>
      </c>
      <c r="L87" s="277">
        <v>0</v>
      </c>
      <c r="M87" s="282"/>
    </row>
    <row r="88" spans="1:13" s="255" customFormat="1" ht="13.5" thickBot="1">
      <c r="A88" s="279">
        <f t="shared" si="2"/>
        <v>75</v>
      </c>
      <c r="B88" s="280">
        <v>5.2600000000000096</v>
      </c>
      <c r="C88" s="283" t="s">
        <v>36</v>
      </c>
      <c r="D88" s="275">
        <v>1850</v>
      </c>
      <c r="E88" s="275">
        <v>1850</v>
      </c>
      <c r="F88" s="275">
        <v>1850</v>
      </c>
      <c r="G88" s="275"/>
      <c r="H88" s="276">
        <v>1850</v>
      </c>
      <c r="I88" s="284"/>
      <c r="J88" s="276">
        <v>1850</v>
      </c>
      <c r="K88" s="277">
        <v>1850</v>
      </c>
      <c r="L88" s="277">
        <v>1850</v>
      </c>
      <c r="M88" s="282"/>
    </row>
    <row r="89" spans="1:13" s="255" customFormat="1" ht="13.5" thickBot="1">
      <c r="A89" s="279">
        <f t="shared" si="2"/>
        <v>76</v>
      </c>
      <c r="B89" s="280">
        <v>5.2700000000000102</v>
      </c>
      <c r="C89" s="294" t="s">
        <v>37</v>
      </c>
      <c r="D89" s="275">
        <v>35820.699999999997</v>
      </c>
      <c r="E89" s="275">
        <v>54205</v>
      </c>
      <c r="F89" s="275">
        <v>54205</v>
      </c>
      <c r="G89" s="275"/>
      <c r="H89" s="276">
        <f>+H88*H83</f>
        <v>68450</v>
      </c>
      <c r="I89" s="277"/>
      <c r="J89" s="277">
        <f>+J88*J83</f>
        <v>68450</v>
      </c>
      <c r="K89" s="277">
        <v>72000</v>
      </c>
      <c r="L89" s="277">
        <v>75000</v>
      </c>
      <c r="M89" s="282"/>
    </row>
    <row r="90" spans="1:13" s="255" customFormat="1" ht="13.5" thickBot="1">
      <c r="A90" s="279">
        <f t="shared" si="2"/>
        <v>77</v>
      </c>
      <c r="B90" s="280">
        <v>5.28000000000001</v>
      </c>
      <c r="C90" s="283" t="s">
        <v>38</v>
      </c>
      <c r="D90" s="275">
        <v>15.3</v>
      </c>
      <c r="E90" s="275">
        <v>15.3</v>
      </c>
      <c r="F90" s="275">
        <v>15.3</v>
      </c>
      <c r="G90" s="275"/>
      <c r="H90" s="275">
        <v>15.3</v>
      </c>
      <c r="I90" s="275"/>
      <c r="J90" s="276">
        <v>15.3</v>
      </c>
      <c r="K90" s="277">
        <v>15.3</v>
      </c>
      <c r="L90" s="277">
        <v>15.3</v>
      </c>
      <c r="M90" s="282"/>
    </row>
    <row r="91" spans="1:13" s="255" customFormat="1" ht="13.5" thickBot="1">
      <c r="A91" s="279">
        <f t="shared" si="2"/>
        <v>78</v>
      </c>
      <c r="B91" s="280">
        <v>5.2900000000000098</v>
      </c>
      <c r="C91" s="283" t="s">
        <v>974</v>
      </c>
      <c r="D91" s="275">
        <v>5</v>
      </c>
      <c r="E91" s="275">
        <v>5</v>
      </c>
      <c r="F91" s="275">
        <v>5</v>
      </c>
      <c r="G91" s="275"/>
      <c r="H91" s="275">
        <v>5</v>
      </c>
      <c r="I91" s="275"/>
      <c r="J91" s="276">
        <v>5</v>
      </c>
      <c r="K91" s="277">
        <v>5</v>
      </c>
      <c r="L91" s="277">
        <v>5</v>
      </c>
      <c r="M91" s="282"/>
    </row>
    <row r="92" spans="1:13" s="255" customFormat="1" ht="13.5" thickBot="1">
      <c r="A92" s="279">
        <f t="shared" si="2"/>
        <v>79</v>
      </c>
      <c r="B92" s="280">
        <v>5.3000000000000096</v>
      </c>
      <c r="C92" s="294" t="s">
        <v>39</v>
      </c>
      <c r="D92" s="275">
        <v>7.6</v>
      </c>
      <c r="E92" s="275">
        <v>5.6</v>
      </c>
      <c r="F92" s="275">
        <v>5.6</v>
      </c>
      <c r="G92" s="275"/>
      <c r="H92" s="275">
        <v>5.6</v>
      </c>
      <c r="I92" s="275"/>
      <c r="J92" s="276">
        <v>5.6</v>
      </c>
      <c r="K92" s="277">
        <v>5.6</v>
      </c>
      <c r="L92" s="277">
        <v>5.6</v>
      </c>
      <c r="M92" s="282"/>
    </row>
    <row r="93" spans="1:13" s="255" customFormat="1" ht="24" customHeight="1" thickBot="1">
      <c r="A93" s="279">
        <f t="shared" si="2"/>
        <v>80</v>
      </c>
      <c r="B93" s="346" t="s">
        <v>40</v>
      </c>
      <c r="C93" s="347"/>
      <c r="D93" s="289">
        <v>35820.699999999997</v>
      </c>
      <c r="E93" s="289">
        <v>54205</v>
      </c>
      <c r="F93" s="289">
        <v>37192.5</v>
      </c>
      <c r="G93" s="289">
        <v>18513.2</v>
      </c>
      <c r="H93" s="289">
        <v>68450</v>
      </c>
      <c r="I93" s="289"/>
      <c r="J93" s="289">
        <v>68450</v>
      </c>
      <c r="K93" s="290">
        <v>72500</v>
      </c>
      <c r="L93" s="291">
        <v>80000</v>
      </c>
      <c r="M93" s="282"/>
    </row>
    <row r="94" spans="1:13" s="255" customFormat="1" ht="13.5" thickBot="1">
      <c r="A94" s="272">
        <f t="shared" si="2"/>
        <v>81</v>
      </c>
      <c r="B94" s="273">
        <v>6</v>
      </c>
      <c r="C94" s="274" t="s">
        <v>975</v>
      </c>
      <c r="D94" s="275"/>
      <c r="E94" s="275"/>
      <c r="F94" s="275"/>
      <c r="G94" s="275"/>
      <c r="H94" s="275"/>
      <c r="I94" s="275"/>
      <c r="J94" s="276"/>
      <c r="K94" s="277"/>
      <c r="L94" s="277"/>
      <c r="M94" s="278"/>
    </row>
    <row r="95" spans="1:13" s="255" customFormat="1" ht="13.5" thickBot="1">
      <c r="A95" s="279">
        <f t="shared" si="2"/>
        <v>82</v>
      </c>
      <c r="B95" s="280">
        <v>6.1</v>
      </c>
      <c r="C95" s="283" t="s">
        <v>976</v>
      </c>
      <c r="D95" s="275">
        <v>792</v>
      </c>
      <c r="E95" s="275">
        <v>792</v>
      </c>
      <c r="F95" s="275">
        <v>792</v>
      </c>
      <c r="G95" s="275"/>
      <c r="H95" s="275">
        <v>792</v>
      </c>
      <c r="I95" s="275"/>
      <c r="J95" s="276">
        <v>792</v>
      </c>
      <c r="K95" s="277">
        <v>950</v>
      </c>
      <c r="L95" s="277">
        <v>1140</v>
      </c>
      <c r="M95" s="282"/>
    </row>
    <row r="96" spans="1:13" s="255" customFormat="1" ht="13.5" thickBot="1">
      <c r="A96" s="279">
        <f t="shared" si="2"/>
        <v>83</v>
      </c>
      <c r="B96" s="280">
        <v>6.2</v>
      </c>
      <c r="C96" s="283" t="s">
        <v>41</v>
      </c>
      <c r="D96" s="275">
        <v>1980</v>
      </c>
      <c r="E96" s="275">
        <v>1980</v>
      </c>
      <c r="F96" s="275">
        <v>1980</v>
      </c>
      <c r="G96" s="275"/>
      <c r="H96" s="275">
        <v>1980</v>
      </c>
      <c r="I96" s="275"/>
      <c r="J96" s="275">
        <v>1980</v>
      </c>
      <c r="K96" s="276">
        <v>2376</v>
      </c>
      <c r="L96" s="277">
        <v>2851.2</v>
      </c>
      <c r="M96" s="282"/>
    </row>
    <row r="97" spans="1:13" s="255" customFormat="1" ht="13.5" thickBot="1">
      <c r="A97" s="279">
        <f t="shared" si="2"/>
        <v>84</v>
      </c>
      <c r="B97" s="280">
        <v>6.3</v>
      </c>
      <c r="C97" s="294" t="s">
        <v>42</v>
      </c>
      <c r="D97" s="275">
        <v>1568</v>
      </c>
      <c r="E97" s="275">
        <v>1568</v>
      </c>
      <c r="F97" s="275">
        <v>1568</v>
      </c>
      <c r="G97" s="275"/>
      <c r="H97" s="275">
        <v>1568</v>
      </c>
      <c r="I97" s="275"/>
      <c r="J97" s="275">
        <v>1568</v>
      </c>
      <c r="K97" s="276">
        <v>1881.6</v>
      </c>
      <c r="L97" s="277">
        <v>2257.9</v>
      </c>
      <c r="M97" s="282"/>
    </row>
    <row r="98" spans="1:13" s="255" customFormat="1" ht="13.5" thickBot="1">
      <c r="A98" s="279">
        <f t="shared" si="2"/>
        <v>85</v>
      </c>
      <c r="B98" s="280">
        <v>6.4</v>
      </c>
      <c r="C98" s="283" t="s">
        <v>43</v>
      </c>
      <c r="D98" s="275">
        <v>9</v>
      </c>
      <c r="E98" s="275">
        <v>9</v>
      </c>
      <c r="F98" s="275">
        <v>9</v>
      </c>
      <c r="G98" s="275"/>
      <c r="H98" s="275">
        <v>9</v>
      </c>
      <c r="I98" s="275"/>
      <c r="J98" s="275">
        <v>9</v>
      </c>
      <c r="K98" s="276">
        <v>11</v>
      </c>
      <c r="L98" s="277">
        <v>13</v>
      </c>
      <c r="M98" s="282"/>
    </row>
    <row r="99" spans="1:13" s="255" customFormat="1" ht="13.5" thickBot="1">
      <c r="A99" s="279">
        <f t="shared" si="2"/>
        <v>86</v>
      </c>
      <c r="B99" s="280">
        <v>6.5</v>
      </c>
      <c r="C99" s="283" t="s">
        <v>44</v>
      </c>
      <c r="D99" s="275">
        <v>6</v>
      </c>
      <c r="E99" s="275">
        <v>6</v>
      </c>
      <c r="F99" s="275">
        <v>6</v>
      </c>
      <c r="G99" s="275"/>
      <c r="H99" s="275">
        <v>6</v>
      </c>
      <c r="I99" s="275"/>
      <c r="J99" s="275">
        <v>6</v>
      </c>
      <c r="K99" s="276">
        <v>7.2</v>
      </c>
      <c r="L99" s="277">
        <v>8.4</v>
      </c>
      <c r="M99" s="282"/>
    </row>
    <row r="100" spans="1:13" s="255" customFormat="1" ht="13.5" thickBot="1">
      <c r="A100" s="279">
        <f t="shared" si="2"/>
        <v>87</v>
      </c>
      <c r="B100" s="280">
        <v>6.6</v>
      </c>
      <c r="C100" s="283" t="s">
        <v>45</v>
      </c>
      <c r="D100" s="275">
        <f>D99*12</f>
        <v>72</v>
      </c>
      <c r="E100" s="275">
        <f>E99*12</f>
        <v>72</v>
      </c>
      <c r="F100" s="275">
        <v>72</v>
      </c>
      <c r="G100" s="275"/>
      <c r="H100" s="275">
        <v>72</v>
      </c>
      <c r="I100" s="275"/>
      <c r="J100" s="275">
        <v>72</v>
      </c>
      <c r="K100" s="276">
        <v>86.4</v>
      </c>
      <c r="L100" s="277">
        <v>103.7</v>
      </c>
      <c r="M100" s="282"/>
    </row>
    <row r="101" spans="1:13" s="255" customFormat="1" ht="13.5" thickBot="1">
      <c r="A101" s="279">
        <f t="shared" si="2"/>
        <v>88</v>
      </c>
      <c r="B101" s="280">
        <v>6.7</v>
      </c>
      <c r="C101" s="294" t="s">
        <v>46</v>
      </c>
      <c r="D101" s="275">
        <f>D102/12</f>
        <v>604.5333333333333</v>
      </c>
      <c r="E101" s="275">
        <f>E102/12</f>
        <v>920.44999999999993</v>
      </c>
      <c r="F101" s="275">
        <v>920.5</v>
      </c>
      <c r="G101" s="275"/>
      <c r="H101" s="275">
        <v>920.5</v>
      </c>
      <c r="I101" s="275"/>
      <c r="J101" s="275">
        <v>920.5</v>
      </c>
      <c r="K101" s="276">
        <v>1104.5</v>
      </c>
      <c r="L101" s="277">
        <v>1325.4</v>
      </c>
      <c r="M101" s="282"/>
    </row>
    <row r="102" spans="1:13" s="255" customFormat="1" ht="13.5" thickBot="1">
      <c r="A102" s="279">
        <f t="shared" si="2"/>
        <v>89</v>
      </c>
      <c r="B102" s="280">
        <v>6.8</v>
      </c>
      <c r="C102" s="294" t="s">
        <v>47</v>
      </c>
      <c r="D102" s="275">
        <f>D103-D97</f>
        <v>7254.4</v>
      </c>
      <c r="E102" s="275">
        <f>E103-E97</f>
        <v>11045.4</v>
      </c>
      <c r="F102" s="275">
        <v>11045.4</v>
      </c>
      <c r="G102" s="275"/>
      <c r="H102" s="275">
        <v>11045.4</v>
      </c>
      <c r="I102" s="275"/>
      <c r="J102" s="275">
        <v>11045.4</v>
      </c>
      <c r="K102" s="276">
        <v>13254.5</v>
      </c>
      <c r="L102" s="277">
        <v>15905.4</v>
      </c>
      <c r="M102" s="282"/>
    </row>
    <row r="103" spans="1:13" s="255" customFormat="1" ht="24" customHeight="1" thickBot="1">
      <c r="A103" s="279">
        <f>+A102+1</f>
        <v>90</v>
      </c>
      <c r="B103" s="346" t="s">
        <v>49</v>
      </c>
      <c r="C103" s="347"/>
      <c r="D103" s="289">
        <v>8822.4</v>
      </c>
      <c r="E103" s="289">
        <v>12613.4</v>
      </c>
      <c r="F103" s="289">
        <v>7646.1</v>
      </c>
      <c r="G103" s="289">
        <v>578.32000000000005</v>
      </c>
      <c r="H103" s="289">
        <v>12613.4</v>
      </c>
      <c r="I103" s="289"/>
      <c r="J103" s="289">
        <v>12613.4</v>
      </c>
      <c r="K103" s="290">
        <f>+K102+K96</f>
        <v>15630.5</v>
      </c>
      <c r="L103" s="291">
        <f>+L102+L96</f>
        <v>18756.599999999999</v>
      </c>
      <c r="M103" s="282"/>
    </row>
    <row r="104" spans="1:13" s="255" customFormat="1" ht="13.5" thickBot="1">
      <c r="A104" s="272">
        <f t="shared" ref="A104:A135" si="3">A103+1</f>
        <v>91</v>
      </c>
      <c r="B104" s="273">
        <v>7</v>
      </c>
      <c r="C104" s="274" t="s">
        <v>977</v>
      </c>
      <c r="D104" s="275"/>
      <c r="E104" s="275"/>
      <c r="F104" s="275"/>
      <c r="G104" s="275"/>
      <c r="H104" s="275"/>
      <c r="I104" s="275"/>
      <c r="J104" s="276"/>
      <c r="K104" s="277"/>
      <c r="L104" s="277"/>
      <c r="M104" s="278"/>
    </row>
    <row r="105" spans="1:13" s="255" customFormat="1" ht="26.25" thickBot="1">
      <c r="A105" s="279">
        <f t="shared" si="3"/>
        <v>92</v>
      </c>
      <c r="B105" s="280">
        <v>7.1</v>
      </c>
      <c r="C105" s="283" t="s">
        <v>50</v>
      </c>
      <c r="D105" s="275">
        <v>52795</v>
      </c>
      <c r="E105" s="275">
        <v>52795</v>
      </c>
      <c r="F105" s="275">
        <v>52795</v>
      </c>
      <c r="G105" s="275"/>
      <c r="H105" s="275">
        <v>52795</v>
      </c>
      <c r="I105" s="275"/>
      <c r="J105" s="275">
        <v>52795</v>
      </c>
      <c r="K105" s="275">
        <v>52795</v>
      </c>
      <c r="L105" s="275">
        <v>52795</v>
      </c>
      <c r="M105" s="293"/>
    </row>
    <row r="106" spans="1:13" s="255" customFormat="1" ht="26.25" thickBot="1">
      <c r="A106" s="279">
        <f t="shared" si="3"/>
        <v>93</v>
      </c>
      <c r="B106" s="280">
        <v>7.2</v>
      </c>
      <c r="C106" s="283" t="s">
        <v>960</v>
      </c>
      <c r="D106" s="275"/>
      <c r="E106" s="275"/>
      <c r="F106" s="275"/>
      <c r="G106" s="275"/>
      <c r="H106" s="275"/>
      <c r="I106" s="275"/>
      <c r="J106" s="276"/>
      <c r="K106" s="277"/>
      <c r="L106" s="277"/>
      <c r="M106" s="282"/>
    </row>
    <row r="107" spans="1:13" s="255" customFormat="1" ht="13.5" thickBot="1">
      <c r="A107" s="279">
        <f t="shared" si="3"/>
        <v>94</v>
      </c>
      <c r="B107" s="280">
        <v>7.3</v>
      </c>
      <c r="C107" s="283" t="s">
        <v>51</v>
      </c>
      <c r="D107" s="275">
        <v>550</v>
      </c>
      <c r="E107" s="275">
        <v>550</v>
      </c>
      <c r="F107" s="275">
        <v>550</v>
      </c>
      <c r="G107" s="275">
        <v>550</v>
      </c>
      <c r="H107" s="275">
        <v>550</v>
      </c>
      <c r="I107" s="275"/>
      <c r="J107" s="275">
        <v>550</v>
      </c>
      <c r="K107" s="275">
        <v>550</v>
      </c>
      <c r="L107" s="275">
        <v>550</v>
      </c>
      <c r="M107" s="293"/>
    </row>
    <row r="108" spans="1:13" s="255" customFormat="1" ht="15" thickBot="1">
      <c r="A108" s="279">
        <f t="shared" si="3"/>
        <v>95</v>
      </c>
      <c r="B108" s="280">
        <v>7.4</v>
      </c>
      <c r="C108" s="283" t="s">
        <v>52</v>
      </c>
      <c r="D108" s="275">
        <v>21012.6</v>
      </c>
      <c r="E108" s="275">
        <v>21012.6</v>
      </c>
      <c r="F108" s="257"/>
      <c r="G108" s="284">
        <v>21012.6</v>
      </c>
      <c r="H108" s="275">
        <v>21012.6</v>
      </c>
      <c r="I108" s="275"/>
      <c r="J108" s="275">
        <v>21012.6</v>
      </c>
      <c r="K108" s="275">
        <v>21012.6</v>
      </c>
      <c r="L108" s="275">
        <v>21012.6</v>
      </c>
      <c r="M108" s="293"/>
    </row>
    <row r="109" spans="1:13" s="255" customFormat="1" ht="26.25" thickBot="1">
      <c r="A109" s="279">
        <f t="shared" si="3"/>
        <v>96</v>
      </c>
      <c r="B109" s="280">
        <v>7.5</v>
      </c>
      <c r="C109" s="283" t="s">
        <v>53</v>
      </c>
      <c r="D109" s="275">
        <v>1700</v>
      </c>
      <c r="E109" s="275">
        <v>1700</v>
      </c>
      <c r="F109" s="285">
        <v>1700</v>
      </c>
      <c r="G109" s="275"/>
      <c r="H109" s="275">
        <v>1700</v>
      </c>
      <c r="I109" s="275"/>
      <c r="J109" s="275">
        <v>1700</v>
      </c>
      <c r="K109" s="275">
        <v>1700</v>
      </c>
      <c r="L109" s="275">
        <v>1700</v>
      </c>
      <c r="M109" s="293"/>
    </row>
    <row r="110" spans="1:13" s="255" customFormat="1" ht="26.25" thickBot="1">
      <c r="A110" s="279">
        <f t="shared" si="3"/>
        <v>97</v>
      </c>
      <c r="B110" s="280">
        <v>7.6</v>
      </c>
      <c r="C110" s="283" t="s">
        <v>960</v>
      </c>
      <c r="D110" s="275">
        <v>0</v>
      </c>
      <c r="E110" s="275">
        <v>0</v>
      </c>
      <c r="F110" s="275">
        <v>0</v>
      </c>
      <c r="G110" s="275"/>
      <c r="H110" s="275">
        <v>0</v>
      </c>
      <c r="I110" s="275"/>
      <c r="J110" s="276">
        <v>0</v>
      </c>
      <c r="K110" s="277">
        <v>0</v>
      </c>
      <c r="L110" s="277">
        <v>0</v>
      </c>
      <c r="M110" s="282"/>
    </row>
    <row r="111" spans="1:13" s="255" customFormat="1" ht="13.5" thickBot="1">
      <c r="A111" s="279">
        <f t="shared" si="3"/>
        <v>98</v>
      </c>
      <c r="B111" s="280">
        <v>7.7</v>
      </c>
      <c r="C111" s="283" t="s">
        <v>54</v>
      </c>
      <c r="D111" s="275">
        <v>300</v>
      </c>
      <c r="E111" s="275">
        <v>300</v>
      </c>
      <c r="F111" s="275">
        <v>300</v>
      </c>
      <c r="G111" s="275"/>
      <c r="H111" s="275">
        <v>300</v>
      </c>
      <c r="I111" s="275"/>
      <c r="J111" s="276">
        <v>300</v>
      </c>
      <c r="K111" s="277">
        <v>300</v>
      </c>
      <c r="L111" s="277">
        <v>300</v>
      </c>
      <c r="M111" s="282"/>
    </row>
    <row r="112" spans="1:13" s="255" customFormat="1" ht="13.5" thickBot="1">
      <c r="A112" s="279">
        <f t="shared" si="3"/>
        <v>99</v>
      </c>
      <c r="B112" s="280">
        <v>7.8</v>
      </c>
      <c r="C112" s="294" t="s">
        <v>55</v>
      </c>
      <c r="D112" s="275">
        <v>2160</v>
      </c>
      <c r="E112" s="275">
        <v>2160</v>
      </c>
      <c r="F112" s="275"/>
      <c r="G112" s="275"/>
      <c r="H112" s="275">
        <v>2160</v>
      </c>
      <c r="I112" s="275"/>
      <c r="J112" s="276">
        <v>2160</v>
      </c>
      <c r="K112" s="277">
        <v>2160</v>
      </c>
      <c r="L112" s="277">
        <v>2160</v>
      </c>
      <c r="M112" s="282"/>
    </row>
    <row r="113" spans="1:13" s="255" customFormat="1" ht="13.5" thickBot="1">
      <c r="A113" s="279">
        <f t="shared" si="3"/>
        <v>100</v>
      </c>
      <c r="B113" s="280">
        <v>7.9</v>
      </c>
      <c r="C113" s="283" t="s">
        <v>56</v>
      </c>
      <c r="D113" s="275">
        <v>0</v>
      </c>
      <c r="E113" s="275">
        <v>0</v>
      </c>
      <c r="F113" s="275">
        <v>0</v>
      </c>
      <c r="G113" s="275"/>
      <c r="H113" s="275">
        <v>0</v>
      </c>
      <c r="I113" s="275"/>
      <c r="J113" s="276">
        <v>0</v>
      </c>
      <c r="K113" s="277">
        <v>0</v>
      </c>
      <c r="L113" s="277">
        <v>0</v>
      </c>
      <c r="M113" s="282"/>
    </row>
    <row r="114" spans="1:13" s="255" customFormat="1" ht="13.5" thickBot="1">
      <c r="A114" s="279">
        <f t="shared" si="3"/>
        <v>101</v>
      </c>
      <c r="B114" s="280">
        <v>7.1</v>
      </c>
      <c r="C114" s="283" t="s">
        <v>57</v>
      </c>
      <c r="D114" s="275">
        <v>0</v>
      </c>
      <c r="E114" s="275">
        <v>0</v>
      </c>
      <c r="F114" s="275">
        <v>0</v>
      </c>
      <c r="G114" s="275"/>
      <c r="H114" s="275">
        <v>0</v>
      </c>
      <c r="I114" s="275"/>
      <c r="J114" s="276">
        <v>0</v>
      </c>
      <c r="K114" s="277">
        <v>0</v>
      </c>
      <c r="L114" s="277">
        <v>0</v>
      </c>
      <c r="M114" s="282"/>
    </row>
    <row r="115" spans="1:13" s="255" customFormat="1" ht="13.5" thickBot="1">
      <c r="A115" s="279">
        <f t="shared" si="3"/>
        <v>102</v>
      </c>
      <c r="B115" s="280">
        <v>7.11</v>
      </c>
      <c r="C115" s="294" t="s">
        <v>58</v>
      </c>
      <c r="D115" s="275">
        <v>0</v>
      </c>
      <c r="E115" s="275">
        <v>0</v>
      </c>
      <c r="F115" s="275">
        <v>0</v>
      </c>
      <c r="G115" s="275"/>
      <c r="H115" s="275">
        <v>0</v>
      </c>
      <c r="I115" s="275"/>
      <c r="J115" s="276">
        <v>0</v>
      </c>
      <c r="K115" s="277">
        <v>0</v>
      </c>
      <c r="L115" s="277">
        <v>0</v>
      </c>
      <c r="M115" s="282"/>
    </row>
    <row r="116" spans="1:13" s="255" customFormat="1" ht="24" customHeight="1" thickBot="1">
      <c r="A116" s="279">
        <f t="shared" si="3"/>
        <v>103</v>
      </c>
      <c r="B116" s="346" t="s">
        <v>59</v>
      </c>
      <c r="C116" s="347"/>
      <c r="D116" s="289">
        <v>23173.200000000001</v>
      </c>
      <c r="E116" s="289">
        <v>9245.7000000000007</v>
      </c>
      <c r="F116" s="289">
        <v>8629.2999999999993</v>
      </c>
      <c r="G116" s="289">
        <v>4050.4540000000002</v>
      </c>
      <c r="H116" s="289">
        <f>+H108+H112+H115</f>
        <v>23172.6</v>
      </c>
      <c r="I116" s="289"/>
      <c r="J116" s="289">
        <f>+J108+J112+J115</f>
        <v>23172.6</v>
      </c>
      <c r="K116" s="290">
        <f>+K108+K112+K115</f>
        <v>23172.6</v>
      </c>
      <c r="L116" s="291">
        <f>+L112+L108</f>
        <v>23172.6</v>
      </c>
      <c r="M116" s="282"/>
    </row>
    <row r="117" spans="1:13" s="255" customFormat="1" ht="13.5" thickBot="1">
      <c r="A117" s="272">
        <f t="shared" si="3"/>
        <v>104</v>
      </c>
      <c r="B117" s="273">
        <v>8</v>
      </c>
      <c r="C117" s="274" t="s">
        <v>978</v>
      </c>
      <c r="D117" s="275"/>
      <c r="E117" s="275"/>
      <c r="F117" s="275"/>
      <c r="G117" s="275"/>
      <c r="H117" s="275"/>
      <c r="I117" s="275"/>
      <c r="J117" s="276"/>
      <c r="K117" s="277"/>
      <c r="L117" s="277"/>
      <c r="M117" s="278"/>
    </row>
    <row r="118" spans="1:13" s="255" customFormat="1" ht="13.5" thickBot="1">
      <c r="A118" s="279">
        <f t="shared" si="3"/>
        <v>105</v>
      </c>
      <c r="B118" s="280">
        <v>8.1</v>
      </c>
      <c r="C118" s="283" t="s">
        <v>60</v>
      </c>
      <c r="D118" s="275">
        <v>158</v>
      </c>
      <c r="E118" s="275">
        <v>158</v>
      </c>
      <c r="F118" s="275">
        <v>158</v>
      </c>
      <c r="G118" s="275"/>
      <c r="H118" s="275">
        <v>158</v>
      </c>
      <c r="I118" s="275"/>
      <c r="J118" s="275">
        <v>158</v>
      </c>
      <c r="K118" s="275">
        <v>158</v>
      </c>
      <c r="L118" s="275">
        <v>158</v>
      </c>
      <c r="M118" s="293"/>
    </row>
    <row r="119" spans="1:13" s="255" customFormat="1" ht="13.5" thickBot="1">
      <c r="A119" s="279">
        <f t="shared" si="3"/>
        <v>106</v>
      </c>
      <c r="B119" s="280">
        <v>8.1999999999999993</v>
      </c>
      <c r="C119" s="283" t="s">
        <v>61</v>
      </c>
      <c r="D119" s="275">
        <v>0</v>
      </c>
      <c r="E119" s="275">
        <v>0</v>
      </c>
      <c r="F119" s="275">
        <v>0</v>
      </c>
      <c r="G119" s="275"/>
      <c r="H119" s="275">
        <v>0</v>
      </c>
      <c r="I119" s="275"/>
      <c r="J119" s="275">
        <v>0</v>
      </c>
      <c r="K119" s="275">
        <v>0</v>
      </c>
      <c r="L119" s="275">
        <v>0</v>
      </c>
      <c r="M119" s="293"/>
    </row>
    <row r="120" spans="1:13" s="255" customFormat="1" ht="13.5" thickBot="1">
      <c r="A120" s="279">
        <f t="shared" si="3"/>
        <v>107</v>
      </c>
      <c r="B120" s="280">
        <v>8.3000000000000007</v>
      </c>
      <c r="C120" s="283" t="s">
        <v>62</v>
      </c>
      <c r="D120" s="275">
        <v>158</v>
      </c>
      <c r="E120" s="275">
        <v>158</v>
      </c>
      <c r="F120" s="275">
        <v>158</v>
      </c>
      <c r="G120" s="275"/>
      <c r="H120" s="275">
        <v>158</v>
      </c>
      <c r="I120" s="275"/>
      <c r="J120" s="275">
        <v>158</v>
      </c>
      <c r="K120" s="275">
        <v>158</v>
      </c>
      <c r="L120" s="275">
        <v>158</v>
      </c>
      <c r="M120" s="293"/>
    </row>
    <row r="121" spans="1:13" s="255" customFormat="1" ht="13.5" thickBot="1">
      <c r="A121" s="279">
        <f t="shared" si="3"/>
        <v>108</v>
      </c>
      <c r="B121" s="280">
        <v>8.4</v>
      </c>
      <c r="C121" s="283" t="s">
        <v>63</v>
      </c>
      <c r="D121" s="275">
        <v>113</v>
      </c>
      <c r="E121" s="275">
        <v>113</v>
      </c>
      <c r="F121" s="275">
        <v>113</v>
      </c>
      <c r="G121" s="275"/>
      <c r="H121" s="275">
        <v>113</v>
      </c>
      <c r="I121" s="275"/>
      <c r="J121" s="275">
        <v>113</v>
      </c>
      <c r="K121" s="275">
        <v>113</v>
      </c>
      <c r="L121" s="275">
        <v>113</v>
      </c>
      <c r="M121" s="293"/>
    </row>
    <row r="122" spans="1:13" s="255" customFormat="1" ht="13.5" thickBot="1">
      <c r="A122" s="279">
        <f t="shared" si="3"/>
        <v>109</v>
      </c>
      <c r="B122" s="280">
        <v>8.5</v>
      </c>
      <c r="C122" s="283" t="s">
        <v>64</v>
      </c>
      <c r="D122" s="275">
        <v>0</v>
      </c>
      <c r="E122" s="275">
        <v>0</v>
      </c>
      <c r="F122" s="275">
        <v>0</v>
      </c>
      <c r="G122" s="275"/>
      <c r="H122" s="275">
        <v>0</v>
      </c>
      <c r="I122" s="275"/>
      <c r="J122" s="275">
        <v>0</v>
      </c>
      <c r="K122" s="275">
        <v>0</v>
      </c>
      <c r="L122" s="275">
        <v>0</v>
      </c>
      <c r="M122" s="293"/>
    </row>
    <row r="123" spans="1:13" s="255" customFormat="1" ht="13.5" thickBot="1">
      <c r="A123" s="279">
        <f t="shared" si="3"/>
        <v>110</v>
      </c>
      <c r="B123" s="280">
        <v>8.6</v>
      </c>
      <c r="C123" s="283" t="s">
        <v>65</v>
      </c>
      <c r="D123" s="275">
        <v>12</v>
      </c>
      <c r="E123" s="275">
        <v>12</v>
      </c>
      <c r="F123" s="275">
        <v>12</v>
      </c>
      <c r="G123" s="275"/>
      <c r="H123" s="275">
        <v>12</v>
      </c>
      <c r="I123" s="275"/>
      <c r="J123" s="275">
        <v>12</v>
      </c>
      <c r="K123" s="275">
        <v>12</v>
      </c>
      <c r="L123" s="275">
        <v>12</v>
      </c>
      <c r="M123" s="293"/>
    </row>
    <row r="124" spans="1:13" s="255" customFormat="1" ht="13.5" thickBot="1">
      <c r="A124" s="279">
        <f t="shared" si="3"/>
        <v>111</v>
      </c>
      <c r="B124" s="280">
        <v>8.6999999999999993</v>
      </c>
      <c r="C124" s="283" t="s">
        <v>61</v>
      </c>
      <c r="D124" s="275"/>
      <c r="E124" s="275"/>
      <c r="F124" s="275"/>
      <c r="G124" s="275"/>
      <c r="H124" s="275"/>
      <c r="I124" s="275"/>
      <c r="J124" s="275"/>
      <c r="K124" s="275"/>
      <c r="L124" s="275"/>
      <c r="M124" s="293"/>
    </row>
    <row r="125" spans="1:13" s="255" customFormat="1" ht="13.5" thickBot="1">
      <c r="A125" s="279">
        <f t="shared" si="3"/>
        <v>112</v>
      </c>
      <c r="B125" s="280">
        <v>8.8000000000000007</v>
      </c>
      <c r="C125" s="283" t="s">
        <v>62</v>
      </c>
      <c r="D125" s="275">
        <v>7</v>
      </c>
      <c r="E125" s="275">
        <v>7</v>
      </c>
      <c r="F125" s="275">
        <v>7</v>
      </c>
      <c r="G125" s="275"/>
      <c r="H125" s="275">
        <v>7</v>
      </c>
      <c r="I125" s="275"/>
      <c r="J125" s="275">
        <v>7</v>
      </c>
      <c r="K125" s="275">
        <v>7</v>
      </c>
      <c r="L125" s="275">
        <v>7</v>
      </c>
      <c r="M125" s="293"/>
    </row>
    <row r="126" spans="1:13" s="255" customFormat="1" ht="13.5" thickBot="1">
      <c r="A126" s="279">
        <f t="shared" si="3"/>
        <v>113</v>
      </c>
      <c r="B126" s="280">
        <v>8.9</v>
      </c>
      <c r="C126" s="283" t="s">
        <v>63</v>
      </c>
      <c r="D126" s="275">
        <v>5</v>
      </c>
      <c r="E126" s="275">
        <v>5</v>
      </c>
      <c r="F126" s="275">
        <v>5</v>
      </c>
      <c r="G126" s="275"/>
      <c r="H126" s="275">
        <v>5</v>
      </c>
      <c r="I126" s="275"/>
      <c r="J126" s="275">
        <v>5</v>
      </c>
      <c r="K126" s="275">
        <v>5</v>
      </c>
      <c r="L126" s="275">
        <v>5</v>
      </c>
      <c r="M126" s="293"/>
    </row>
    <row r="127" spans="1:13" s="255" customFormat="1" ht="13.5" thickBot="1">
      <c r="A127" s="279">
        <f t="shared" si="3"/>
        <v>114</v>
      </c>
      <c r="B127" s="280">
        <v>8.1</v>
      </c>
      <c r="C127" s="283" t="s">
        <v>64</v>
      </c>
      <c r="D127" s="275"/>
      <c r="E127" s="275"/>
      <c r="F127" s="275"/>
      <c r="G127" s="275"/>
      <c r="H127" s="275"/>
      <c r="I127" s="275"/>
      <c r="J127" s="275"/>
      <c r="K127" s="275"/>
      <c r="L127" s="275"/>
      <c r="M127" s="293"/>
    </row>
    <row r="128" spans="1:13" s="255" customFormat="1" ht="13.5" thickBot="1">
      <c r="A128" s="279">
        <f t="shared" si="3"/>
        <v>115</v>
      </c>
      <c r="B128" s="280">
        <v>8.11</v>
      </c>
      <c r="C128" s="283" t="s">
        <v>66</v>
      </c>
      <c r="D128" s="275">
        <v>1671</v>
      </c>
      <c r="E128" s="275">
        <v>1671</v>
      </c>
      <c r="F128" s="275">
        <v>1671</v>
      </c>
      <c r="G128" s="275"/>
      <c r="H128" s="275">
        <v>1671</v>
      </c>
      <c r="I128" s="275"/>
      <c r="J128" s="275">
        <v>1671</v>
      </c>
      <c r="K128" s="275">
        <v>1671</v>
      </c>
      <c r="L128" s="275">
        <v>1671</v>
      </c>
      <c r="M128" s="293"/>
    </row>
    <row r="129" spans="1:13" s="255" customFormat="1" ht="13.5" thickBot="1">
      <c r="A129" s="279">
        <f t="shared" si="3"/>
        <v>116</v>
      </c>
      <c r="B129" s="280">
        <v>8.1199999999999992</v>
      </c>
      <c r="C129" s="283" t="s">
        <v>67</v>
      </c>
      <c r="D129" s="275"/>
      <c r="E129" s="275"/>
      <c r="F129" s="275"/>
      <c r="G129" s="275"/>
      <c r="H129" s="275"/>
      <c r="I129" s="275"/>
      <c r="J129" s="275"/>
      <c r="K129" s="275"/>
      <c r="L129" s="275"/>
      <c r="M129" s="293"/>
    </row>
    <row r="130" spans="1:13" s="255" customFormat="1" ht="13.5" thickBot="1">
      <c r="A130" s="279">
        <f t="shared" si="3"/>
        <v>117</v>
      </c>
      <c r="B130" s="280">
        <v>8.1300000000000008</v>
      </c>
      <c r="C130" s="283" t="s">
        <v>68</v>
      </c>
      <c r="D130" s="275">
        <v>1106</v>
      </c>
      <c r="E130" s="275">
        <v>1106</v>
      </c>
      <c r="F130" s="275">
        <v>1106</v>
      </c>
      <c r="G130" s="275"/>
      <c r="H130" s="275">
        <v>1106</v>
      </c>
      <c r="I130" s="275"/>
      <c r="J130" s="275">
        <v>1106</v>
      </c>
      <c r="K130" s="275">
        <v>1106</v>
      </c>
      <c r="L130" s="275">
        <v>1106</v>
      </c>
      <c r="M130" s="293"/>
    </row>
    <row r="131" spans="1:13" s="255" customFormat="1" ht="13.5" thickBot="1">
      <c r="A131" s="279">
        <f t="shared" si="3"/>
        <v>118</v>
      </c>
      <c r="B131" s="280">
        <v>8.14</v>
      </c>
      <c r="C131" s="283" t="s">
        <v>63</v>
      </c>
      <c r="D131" s="275">
        <v>565</v>
      </c>
      <c r="E131" s="275">
        <v>565</v>
      </c>
      <c r="F131" s="275">
        <v>565</v>
      </c>
      <c r="G131" s="275"/>
      <c r="H131" s="275">
        <v>565</v>
      </c>
      <c r="I131" s="275"/>
      <c r="J131" s="275">
        <v>565</v>
      </c>
      <c r="K131" s="275">
        <v>565</v>
      </c>
      <c r="L131" s="275">
        <v>565</v>
      </c>
      <c r="M131" s="293"/>
    </row>
    <row r="132" spans="1:13" s="255" customFormat="1" ht="13.5" thickBot="1">
      <c r="A132" s="279">
        <f t="shared" si="3"/>
        <v>119</v>
      </c>
      <c r="B132" s="280">
        <v>8.15</v>
      </c>
      <c r="C132" s="283" t="s">
        <v>64</v>
      </c>
      <c r="D132" s="275"/>
      <c r="E132" s="275"/>
      <c r="F132" s="275"/>
      <c r="G132" s="275"/>
      <c r="H132" s="275"/>
      <c r="I132" s="275"/>
      <c r="J132" s="275"/>
      <c r="K132" s="275"/>
      <c r="L132" s="275"/>
      <c r="M132" s="293"/>
    </row>
    <row r="133" spans="1:13" s="255" customFormat="1" ht="26.25" thickBot="1">
      <c r="A133" s="279">
        <f t="shared" si="3"/>
        <v>120</v>
      </c>
      <c r="B133" s="280">
        <v>8.16</v>
      </c>
      <c r="C133" s="283" t="s">
        <v>69</v>
      </c>
      <c r="D133" s="275">
        <v>15.5</v>
      </c>
      <c r="E133" s="275">
        <v>15.5</v>
      </c>
      <c r="F133" s="275">
        <v>15.5</v>
      </c>
      <c r="G133" s="275"/>
      <c r="H133" s="275">
        <v>15.5</v>
      </c>
      <c r="I133" s="275"/>
      <c r="J133" s="275">
        <v>15.5</v>
      </c>
      <c r="K133" s="275">
        <v>15.5</v>
      </c>
      <c r="L133" s="275">
        <v>15.5</v>
      </c>
      <c r="M133" s="293"/>
    </row>
    <row r="134" spans="1:13" s="255" customFormat="1" ht="13.5" thickBot="1">
      <c r="A134" s="279">
        <f t="shared" si="3"/>
        <v>121</v>
      </c>
      <c r="B134" s="280">
        <v>8.17</v>
      </c>
      <c r="C134" s="283" t="s">
        <v>61</v>
      </c>
      <c r="D134" s="275"/>
      <c r="E134" s="275"/>
      <c r="F134" s="275"/>
      <c r="G134" s="275"/>
      <c r="H134" s="275"/>
      <c r="I134" s="275"/>
      <c r="J134" s="275"/>
      <c r="K134" s="275"/>
      <c r="L134" s="275"/>
      <c r="M134" s="293"/>
    </row>
    <row r="135" spans="1:13" s="255" customFormat="1" ht="13.5" thickBot="1">
      <c r="A135" s="279">
        <f t="shared" si="3"/>
        <v>122</v>
      </c>
      <c r="B135" s="280">
        <v>8.18</v>
      </c>
      <c r="C135" s="283" t="s">
        <v>62</v>
      </c>
      <c r="D135" s="275">
        <v>15.5</v>
      </c>
      <c r="E135" s="275">
        <v>15.5</v>
      </c>
      <c r="F135" s="275">
        <v>15.5</v>
      </c>
      <c r="G135" s="275"/>
      <c r="H135" s="275">
        <v>15.5</v>
      </c>
      <c r="I135" s="275"/>
      <c r="J135" s="275">
        <v>15.5</v>
      </c>
      <c r="K135" s="275">
        <v>15.5</v>
      </c>
      <c r="L135" s="275">
        <v>15.5</v>
      </c>
      <c r="M135" s="293"/>
    </row>
    <row r="136" spans="1:13" s="255" customFormat="1" ht="13.5" thickBot="1">
      <c r="A136" s="279">
        <f t="shared" ref="A136:A172" si="4">A135+1</f>
        <v>123</v>
      </c>
      <c r="B136" s="280">
        <v>8.19</v>
      </c>
      <c r="C136" s="283" t="s">
        <v>63</v>
      </c>
      <c r="D136" s="275"/>
      <c r="E136" s="275"/>
      <c r="F136" s="275"/>
      <c r="G136" s="275"/>
      <c r="H136" s="275"/>
      <c r="I136" s="275"/>
      <c r="J136" s="275"/>
      <c r="K136" s="275"/>
      <c r="L136" s="275"/>
      <c r="M136" s="293"/>
    </row>
    <row r="137" spans="1:13" s="255" customFormat="1" ht="13.5" thickBot="1">
      <c r="A137" s="279">
        <f t="shared" si="4"/>
        <v>124</v>
      </c>
      <c r="B137" s="280">
        <v>8.1999999999999993</v>
      </c>
      <c r="C137" s="283" t="s">
        <v>64</v>
      </c>
      <c r="D137" s="275"/>
      <c r="E137" s="275"/>
      <c r="F137" s="275"/>
      <c r="G137" s="275"/>
      <c r="H137" s="275"/>
      <c r="I137" s="275"/>
      <c r="J137" s="275"/>
      <c r="K137" s="275"/>
      <c r="L137" s="275"/>
      <c r="M137" s="293"/>
    </row>
    <row r="138" spans="1:13" s="255" customFormat="1" ht="13.5" thickBot="1">
      <c r="A138" s="279">
        <f t="shared" si="4"/>
        <v>125</v>
      </c>
      <c r="B138" s="280">
        <v>8.2100000000000009</v>
      </c>
      <c r="C138" s="294" t="s">
        <v>70</v>
      </c>
      <c r="D138" s="275">
        <v>62027.7</v>
      </c>
      <c r="E138" s="275">
        <v>62027.7</v>
      </c>
      <c r="F138" s="275">
        <v>62027.7</v>
      </c>
      <c r="G138" s="275"/>
      <c r="H138" s="275">
        <v>62027.7</v>
      </c>
      <c r="I138" s="275"/>
      <c r="J138" s="275">
        <v>62027.7</v>
      </c>
      <c r="K138" s="275">
        <v>62027.7</v>
      </c>
      <c r="L138" s="275">
        <v>62027.7</v>
      </c>
      <c r="M138" s="293"/>
    </row>
    <row r="139" spans="1:13" s="255" customFormat="1" ht="13.5" thickBot="1">
      <c r="A139" s="279">
        <f t="shared" si="4"/>
        <v>126</v>
      </c>
      <c r="B139" s="280">
        <v>8.2200000000000006</v>
      </c>
      <c r="C139" s="283" t="s">
        <v>67</v>
      </c>
      <c r="D139" s="275"/>
      <c r="E139" s="275"/>
      <c r="F139" s="275"/>
      <c r="G139" s="275"/>
      <c r="H139" s="275"/>
      <c r="I139" s="275"/>
      <c r="J139" s="275"/>
      <c r="K139" s="275"/>
      <c r="L139" s="275"/>
      <c r="M139" s="293"/>
    </row>
    <row r="140" spans="1:13" s="255" customFormat="1" ht="13.5" thickBot="1">
      <c r="A140" s="279">
        <f t="shared" si="4"/>
        <v>127</v>
      </c>
      <c r="B140" s="280">
        <v>8.23</v>
      </c>
      <c r="C140" s="283" t="s">
        <v>68</v>
      </c>
      <c r="D140" s="275">
        <v>17143</v>
      </c>
      <c r="E140" s="275">
        <v>17143</v>
      </c>
      <c r="F140" s="275">
        <v>17143</v>
      </c>
      <c r="G140" s="275"/>
      <c r="H140" s="275">
        <v>17143</v>
      </c>
      <c r="I140" s="275"/>
      <c r="J140" s="275">
        <v>17143</v>
      </c>
      <c r="K140" s="275">
        <v>17143</v>
      </c>
      <c r="L140" s="275">
        <v>17143</v>
      </c>
      <c r="M140" s="293"/>
    </row>
    <row r="141" spans="1:13" s="255" customFormat="1" ht="13.5" thickBot="1">
      <c r="A141" s="279">
        <f t="shared" si="4"/>
        <v>128</v>
      </c>
      <c r="B141" s="280">
        <v>8.24</v>
      </c>
      <c r="C141" s="283" t="s">
        <v>71</v>
      </c>
      <c r="D141" s="275">
        <v>8757.5</v>
      </c>
      <c r="E141" s="275">
        <v>8757.5</v>
      </c>
      <c r="F141" s="275">
        <v>8757.5</v>
      </c>
      <c r="G141" s="275"/>
      <c r="H141" s="275">
        <v>8757.5</v>
      </c>
      <c r="I141" s="275"/>
      <c r="J141" s="275">
        <v>8757.5</v>
      </c>
      <c r="K141" s="275">
        <v>8757.5</v>
      </c>
      <c r="L141" s="275">
        <v>8757.5</v>
      </c>
      <c r="M141" s="293"/>
    </row>
    <row r="142" spans="1:13" s="255" customFormat="1" ht="13.5" thickBot="1">
      <c r="A142" s="279">
        <f t="shared" si="4"/>
        <v>129</v>
      </c>
      <c r="B142" s="280">
        <v>8.25</v>
      </c>
      <c r="C142" s="283" t="s">
        <v>64</v>
      </c>
      <c r="D142" s="275"/>
      <c r="E142" s="275"/>
      <c r="F142" s="275"/>
      <c r="G142" s="275"/>
      <c r="H142" s="275"/>
      <c r="I142" s="275"/>
      <c r="J142" s="275"/>
      <c r="K142" s="275"/>
      <c r="L142" s="275"/>
      <c r="M142" s="293"/>
    </row>
    <row r="143" spans="1:13" s="255" customFormat="1" ht="16.5" customHeight="1" thickBot="1">
      <c r="A143" s="279">
        <f t="shared" si="4"/>
        <v>130</v>
      </c>
      <c r="B143" s="280">
        <v>8.26</v>
      </c>
      <c r="C143" s="283" t="s">
        <v>72</v>
      </c>
      <c r="D143" s="275">
        <v>50</v>
      </c>
      <c r="E143" s="275">
        <v>50</v>
      </c>
      <c r="F143" s="275">
        <v>50</v>
      </c>
      <c r="G143" s="275"/>
      <c r="H143" s="275">
        <v>50</v>
      </c>
      <c r="I143" s="275"/>
      <c r="J143" s="275">
        <v>50</v>
      </c>
      <c r="K143" s="275">
        <v>50</v>
      </c>
      <c r="L143" s="275">
        <v>50</v>
      </c>
      <c r="M143" s="293"/>
    </row>
    <row r="144" spans="1:13" s="255" customFormat="1" ht="13.5" thickBot="1">
      <c r="A144" s="279">
        <f t="shared" si="4"/>
        <v>131</v>
      </c>
      <c r="B144" s="280">
        <v>8.27</v>
      </c>
      <c r="C144" s="283" t="s">
        <v>61</v>
      </c>
      <c r="D144" s="275"/>
      <c r="E144" s="275"/>
      <c r="F144" s="275"/>
      <c r="G144" s="275"/>
      <c r="H144" s="275"/>
      <c r="I144" s="275"/>
      <c r="J144" s="275"/>
      <c r="K144" s="275"/>
      <c r="L144" s="275"/>
      <c r="M144" s="293"/>
    </row>
    <row r="145" spans="1:13" s="255" customFormat="1" ht="13.5" thickBot="1">
      <c r="A145" s="279">
        <f t="shared" si="4"/>
        <v>132</v>
      </c>
      <c r="B145" s="280">
        <v>8.2799999999999994</v>
      </c>
      <c r="C145" s="283" t="s">
        <v>62</v>
      </c>
      <c r="D145" s="275">
        <v>15</v>
      </c>
      <c r="E145" s="275">
        <v>15</v>
      </c>
      <c r="F145" s="275">
        <v>15</v>
      </c>
      <c r="G145" s="275"/>
      <c r="H145" s="275">
        <v>15</v>
      </c>
      <c r="I145" s="275"/>
      <c r="J145" s="275">
        <v>15</v>
      </c>
      <c r="K145" s="275">
        <v>15</v>
      </c>
      <c r="L145" s="275">
        <v>15</v>
      </c>
      <c r="M145" s="293"/>
    </row>
    <row r="146" spans="1:13" s="255" customFormat="1" ht="13.5" thickBot="1">
      <c r="A146" s="279">
        <f t="shared" si="4"/>
        <v>133</v>
      </c>
      <c r="B146" s="280">
        <v>8.2899999999999991</v>
      </c>
      <c r="C146" s="283" t="s">
        <v>63</v>
      </c>
      <c r="D146" s="275">
        <v>50</v>
      </c>
      <c r="E146" s="275">
        <v>50</v>
      </c>
      <c r="F146" s="275">
        <v>50</v>
      </c>
      <c r="G146" s="275"/>
      <c r="H146" s="275">
        <v>50</v>
      </c>
      <c r="I146" s="275"/>
      <c r="J146" s="275">
        <v>50</v>
      </c>
      <c r="K146" s="275">
        <v>50</v>
      </c>
      <c r="L146" s="275">
        <v>50</v>
      </c>
      <c r="M146" s="293"/>
    </row>
    <row r="147" spans="1:13" s="255" customFormat="1" ht="13.5" thickBot="1">
      <c r="A147" s="279">
        <f t="shared" si="4"/>
        <v>134</v>
      </c>
      <c r="B147" s="280">
        <v>8.3000000000000007</v>
      </c>
      <c r="C147" s="283" t="s">
        <v>64</v>
      </c>
      <c r="D147" s="275">
        <v>50</v>
      </c>
      <c r="E147" s="275">
        <v>50</v>
      </c>
      <c r="F147" s="275">
        <v>50</v>
      </c>
      <c r="G147" s="275"/>
      <c r="H147" s="275">
        <v>50</v>
      </c>
      <c r="I147" s="275"/>
      <c r="J147" s="275">
        <v>50</v>
      </c>
      <c r="K147" s="275">
        <v>50</v>
      </c>
      <c r="L147" s="275">
        <v>50</v>
      </c>
      <c r="M147" s="293"/>
    </row>
    <row r="148" spans="1:13" s="255" customFormat="1" ht="13.5" thickBot="1">
      <c r="A148" s="279">
        <f t="shared" si="4"/>
        <v>135</v>
      </c>
      <c r="B148" s="280">
        <v>8.31</v>
      </c>
      <c r="C148" s="294" t="s">
        <v>73</v>
      </c>
      <c r="D148" s="275">
        <v>16540</v>
      </c>
      <c r="E148" s="275">
        <v>16540</v>
      </c>
      <c r="F148" s="275">
        <v>16540</v>
      </c>
      <c r="G148" s="275"/>
      <c r="H148" s="275">
        <v>16540</v>
      </c>
      <c r="I148" s="275"/>
      <c r="J148" s="275">
        <v>16540</v>
      </c>
      <c r="K148" s="275">
        <v>16540</v>
      </c>
      <c r="L148" s="275">
        <v>16540</v>
      </c>
      <c r="M148" s="293"/>
    </row>
    <row r="149" spans="1:13" s="255" customFormat="1" ht="13.5" thickBot="1">
      <c r="A149" s="279">
        <f t="shared" si="4"/>
        <v>136</v>
      </c>
      <c r="B149" s="280">
        <v>8.3199999999999896</v>
      </c>
      <c r="C149" s="283" t="s">
        <v>67</v>
      </c>
      <c r="D149" s="275"/>
      <c r="E149" s="275"/>
      <c r="F149" s="275"/>
      <c r="G149" s="275"/>
      <c r="H149" s="275"/>
      <c r="I149" s="275"/>
      <c r="J149" s="275"/>
      <c r="K149" s="275"/>
      <c r="L149" s="275"/>
      <c r="M149" s="293"/>
    </row>
    <row r="150" spans="1:13" s="255" customFormat="1" ht="13.5" thickBot="1">
      <c r="A150" s="279">
        <f t="shared" si="4"/>
        <v>137</v>
      </c>
      <c r="B150" s="280">
        <v>8.3299999999999894</v>
      </c>
      <c r="C150" s="283" t="s">
        <v>68</v>
      </c>
      <c r="D150" s="275"/>
      <c r="E150" s="275"/>
      <c r="F150" s="275"/>
      <c r="G150" s="275"/>
      <c r="H150" s="275"/>
      <c r="I150" s="275"/>
      <c r="J150" s="275"/>
      <c r="K150" s="275"/>
      <c r="L150" s="275"/>
      <c r="M150" s="293"/>
    </row>
    <row r="151" spans="1:13" s="255" customFormat="1" ht="13.5" thickBot="1">
      <c r="A151" s="279">
        <f t="shared" si="4"/>
        <v>138</v>
      </c>
      <c r="B151" s="280">
        <v>8.3399999999999892</v>
      </c>
      <c r="C151" s="283" t="s">
        <v>63</v>
      </c>
      <c r="D151" s="275"/>
      <c r="E151" s="275"/>
      <c r="F151" s="275"/>
      <c r="G151" s="275"/>
      <c r="H151" s="275"/>
      <c r="I151" s="275"/>
      <c r="J151" s="275"/>
      <c r="K151" s="275"/>
      <c r="L151" s="275"/>
      <c r="M151" s="293"/>
    </row>
    <row r="152" spans="1:13" s="255" customFormat="1" ht="13.5" thickBot="1">
      <c r="A152" s="279">
        <f t="shared" si="4"/>
        <v>139</v>
      </c>
      <c r="B152" s="280">
        <v>8.3499999999999908</v>
      </c>
      <c r="C152" s="283" t="s">
        <v>64</v>
      </c>
      <c r="D152" s="275"/>
      <c r="E152" s="275"/>
      <c r="F152" s="275"/>
      <c r="G152" s="275"/>
      <c r="H152" s="275"/>
      <c r="I152" s="275"/>
      <c r="J152" s="275"/>
      <c r="K152" s="275"/>
      <c r="L152" s="275"/>
      <c r="M152" s="293"/>
    </row>
    <row r="153" spans="1:13" s="255" customFormat="1" ht="13.5" thickBot="1">
      <c r="A153" s="279">
        <f t="shared" si="4"/>
        <v>140</v>
      </c>
      <c r="B153" s="280">
        <v>8.3599999999999905</v>
      </c>
      <c r="C153" s="294" t="s">
        <v>74</v>
      </c>
      <c r="D153" s="275">
        <v>45487.7</v>
      </c>
      <c r="E153" s="275">
        <v>45487.7</v>
      </c>
      <c r="F153" s="275">
        <v>45487.7</v>
      </c>
      <c r="G153" s="275"/>
      <c r="H153" s="275">
        <v>45487.7</v>
      </c>
      <c r="I153" s="275"/>
      <c r="J153" s="275">
        <v>45487.7</v>
      </c>
      <c r="K153" s="275">
        <v>45487.7</v>
      </c>
      <c r="L153" s="275">
        <v>45487.7</v>
      </c>
      <c r="M153" s="293"/>
    </row>
    <row r="154" spans="1:13" s="255" customFormat="1" ht="13.5" thickBot="1">
      <c r="A154" s="279">
        <f t="shared" si="4"/>
        <v>141</v>
      </c>
      <c r="B154" s="280">
        <v>8.3699999999999903</v>
      </c>
      <c r="C154" s="283" t="s">
        <v>979</v>
      </c>
      <c r="D154" s="275"/>
      <c r="E154" s="275"/>
      <c r="F154" s="275"/>
      <c r="G154" s="275"/>
      <c r="H154" s="275"/>
      <c r="I154" s="275"/>
      <c r="J154" s="275"/>
      <c r="K154" s="275"/>
      <c r="L154" s="275"/>
      <c r="M154" s="293"/>
    </row>
    <row r="155" spans="1:13" s="255" customFormat="1" ht="13.5" thickBot="1">
      <c r="A155" s="279">
        <f t="shared" si="4"/>
        <v>142</v>
      </c>
      <c r="B155" s="280">
        <v>8.3799999999999901</v>
      </c>
      <c r="C155" s="283" t="s">
        <v>61</v>
      </c>
      <c r="D155" s="275"/>
      <c r="E155" s="275"/>
      <c r="F155" s="275"/>
      <c r="G155" s="275"/>
      <c r="H155" s="275"/>
      <c r="I155" s="275"/>
      <c r="J155" s="275"/>
      <c r="K155" s="275"/>
      <c r="L155" s="275"/>
      <c r="M155" s="293"/>
    </row>
    <row r="156" spans="1:13" s="255" customFormat="1" ht="13.5" thickBot="1">
      <c r="A156" s="279">
        <f t="shared" si="4"/>
        <v>143</v>
      </c>
      <c r="B156" s="280">
        <v>8.3899999999999899</v>
      </c>
      <c r="C156" s="283" t="s">
        <v>75</v>
      </c>
      <c r="D156" s="275"/>
      <c r="E156" s="275"/>
      <c r="F156" s="275"/>
      <c r="G156" s="275"/>
      <c r="H156" s="275"/>
      <c r="I156" s="275"/>
      <c r="J156" s="275"/>
      <c r="K156" s="275"/>
      <c r="L156" s="275"/>
      <c r="M156" s="293"/>
    </row>
    <row r="157" spans="1:13" s="255" customFormat="1" ht="13.5" thickBot="1">
      <c r="A157" s="279">
        <f t="shared" si="4"/>
        <v>144</v>
      </c>
      <c r="B157" s="280">
        <v>8.3999999999999897</v>
      </c>
      <c r="C157" s="283" t="s">
        <v>980</v>
      </c>
      <c r="D157" s="275"/>
      <c r="E157" s="275"/>
      <c r="F157" s="275"/>
      <c r="G157" s="275"/>
      <c r="H157" s="275"/>
      <c r="I157" s="275"/>
      <c r="J157" s="275"/>
      <c r="K157" s="275"/>
      <c r="L157" s="275"/>
      <c r="M157" s="293"/>
    </row>
    <row r="158" spans="1:13" s="255" customFormat="1" ht="13.5" thickBot="1">
      <c r="A158" s="279">
        <f t="shared" si="4"/>
        <v>145</v>
      </c>
      <c r="B158" s="280">
        <v>8.4099999999999895</v>
      </c>
      <c r="C158" s="283" t="s">
        <v>61</v>
      </c>
      <c r="D158" s="275"/>
      <c r="E158" s="275"/>
      <c r="F158" s="275"/>
      <c r="G158" s="275"/>
      <c r="H158" s="275"/>
      <c r="I158" s="275"/>
      <c r="J158" s="275"/>
      <c r="K158" s="275"/>
      <c r="L158" s="275"/>
      <c r="M158" s="293"/>
    </row>
    <row r="159" spans="1:13" s="255" customFormat="1" ht="13.5" thickBot="1">
      <c r="A159" s="279">
        <f t="shared" si="4"/>
        <v>146</v>
      </c>
      <c r="B159" s="280">
        <v>8.4199999999999893</v>
      </c>
      <c r="C159" s="283" t="s">
        <v>68</v>
      </c>
      <c r="D159" s="275"/>
      <c r="E159" s="275"/>
      <c r="F159" s="275"/>
      <c r="G159" s="275"/>
      <c r="H159" s="275"/>
      <c r="I159" s="275"/>
      <c r="J159" s="275"/>
      <c r="K159" s="275"/>
      <c r="L159" s="275"/>
      <c r="M159" s="293"/>
    </row>
    <row r="160" spans="1:13" s="255" customFormat="1" ht="13.5" thickBot="1">
      <c r="A160" s="279">
        <f t="shared" si="4"/>
        <v>147</v>
      </c>
      <c r="B160" s="280">
        <v>8.4299999999999908</v>
      </c>
      <c r="C160" s="283" t="s">
        <v>63</v>
      </c>
      <c r="D160" s="275"/>
      <c r="E160" s="275"/>
      <c r="F160" s="275"/>
      <c r="G160" s="275"/>
      <c r="H160" s="275"/>
      <c r="I160" s="275"/>
      <c r="J160" s="275"/>
      <c r="K160" s="275"/>
      <c r="L160" s="275"/>
      <c r="M160" s="293"/>
    </row>
    <row r="161" spans="1:13" s="255" customFormat="1" ht="13.5" thickBot="1">
      <c r="A161" s="279">
        <f t="shared" si="4"/>
        <v>148</v>
      </c>
      <c r="B161" s="280">
        <v>8.4399999999999906</v>
      </c>
      <c r="C161" s="283" t="s">
        <v>64</v>
      </c>
      <c r="D161" s="275"/>
      <c r="E161" s="275"/>
      <c r="F161" s="275"/>
      <c r="G161" s="275"/>
      <c r="H161" s="275"/>
      <c r="I161" s="275"/>
      <c r="J161" s="275"/>
      <c r="K161" s="275"/>
      <c r="L161" s="275"/>
      <c r="M161" s="293"/>
    </row>
    <row r="162" spans="1:13" s="255" customFormat="1" ht="13.5" thickBot="1">
      <c r="A162" s="279">
        <f t="shared" si="4"/>
        <v>149</v>
      </c>
      <c r="B162" s="280">
        <v>8.4499999999999904</v>
      </c>
      <c r="C162" s="283" t="s">
        <v>981</v>
      </c>
      <c r="D162" s="275">
        <v>45487.7</v>
      </c>
      <c r="E162" s="275">
        <v>45487.7</v>
      </c>
      <c r="F162" s="275">
        <v>45487.7</v>
      </c>
      <c r="G162" s="275"/>
      <c r="H162" s="275">
        <v>45487.7</v>
      </c>
      <c r="I162" s="275"/>
      <c r="J162" s="275">
        <v>45487.7</v>
      </c>
      <c r="K162" s="275">
        <v>45487.7</v>
      </c>
      <c r="L162" s="275">
        <v>45487.7</v>
      </c>
      <c r="M162" s="293"/>
    </row>
    <row r="163" spans="1:13" s="255" customFormat="1" ht="13.5" thickBot="1">
      <c r="A163" s="279">
        <f t="shared" si="4"/>
        <v>150</v>
      </c>
      <c r="B163" s="280">
        <v>8.4599999999999902</v>
      </c>
      <c r="C163" s="283" t="s">
        <v>67</v>
      </c>
      <c r="D163" s="275"/>
      <c r="E163" s="275"/>
      <c r="F163" s="275"/>
      <c r="G163" s="275"/>
      <c r="H163" s="275"/>
      <c r="I163" s="275"/>
      <c r="J163" s="275"/>
      <c r="K163" s="275"/>
      <c r="L163" s="275"/>
      <c r="M163" s="293"/>
    </row>
    <row r="164" spans="1:13" s="255" customFormat="1" ht="13.5" thickBot="1">
      <c r="A164" s="279">
        <f t="shared" si="4"/>
        <v>151</v>
      </c>
      <c r="B164" s="280">
        <v>8.46999999999999</v>
      </c>
      <c r="C164" s="283" t="s">
        <v>68</v>
      </c>
      <c r="D164" s="275">
        <v>45487.7</v>
      </c>
      <c r="E164" s="275">
        <v>45487.7</v>
      </c>
      <c r="F164" s="275">
        <v>45487.7</v>
      </c>
      <c r="G164" s="275"/>
      <c r="H164" s="275">
        <v>45487.7</v>
      </c>
      <c r="I164" s="275"/>
      <c r="J164" s="275">
        <v>45487.7</v>
      </c>
      <c r="K164" s="275">
        <v>45487.7</v>
      </c>
      <c r="L164" s="275">
        <v>45487.7</v>
      </c>
      <c r="M164" s="293"/>
    </row>
    <row r="165" spans="1:13" s="255" customFormat="1" ht="13.5" thickBot="1">
      <c r="A165" s="279">
        <f t="shared" si="4"/>
        <v>152</v>
      </c>
      <c r="B165" s="280">
        <v>8.4799999999999898</v>
      </c>
      <c r="C165" s="283" t="s">
        <v>63</v>
      </c>
      <c r="D165" s="275"/>
      <c r="E165" s="275"/>
      <c r="F165" s="275"/>
      <c r="G165" s="275"/>
      <c r="H165" s="275"/>
      <c r="I165" s="275"/>
      <c r="J165" s="275"/>
      <c r="K165" s="275"/>
      <c r="L165" s="275"/>
      <c r="M165" s="293"/>
    </row>
    <row r="166" spans="1:13" s="255" customFormat="1" ht="13.5" thickBot="1">
      <c r="A166" s="279">
        <f t="shared" si="4"/>
        <v>153</v>
      </c>
      <c r="B166" s="280">
        <v>8.4899999999999896</v>
      </c>
      <c r="C166" s="283" t="s">
        <v>64</v>
      </c>
      <c r="D166" s="275"/>
      <c r="E166" s="275"/>
      <c r="F166" s="275"/>
      <c r="G166" s="275"/>
      <c r="H166" s="275"/>
      <c r="I166" s="275"/>
      <c r="J166" s="275"/>
      <c r="K166" s="275"/>
      <c r="L166" s="275"/>
      <c r="M166" s="293"/>
    </row>
    <row r="167" spans="1:13" s="255" customFormat="1" ht="39" thickBot="1">
      <c r="A167" s="279">
        <f t="shared" si="4"/>
        <v>154</v>
      </c>
      <c r="B167" s="280">
        <v>8.4999999999999893</v>
      </c>
      <c r="C167" s="294" t="s">
        <v>76</v>
      </c>
      <c r="D167" s="275"/>
      <c r="E167" s="275"/>
      <c r="F167" s="275"/>
      <c r="G167" s="275"/>
      <c r="H167" s="275"/>
      <c r="I167" s="275"/>
      <c r="J167" s="276"/>
      <c r="K167" s="277"/>
      <c r="L167" s="277"/>
      <c r="M167" s="282"/>
    </row>
    <row r="168" spans="1:13" s="255" customFormat="1" ht="26.25" thickBot="1">
      <c r="A168" s="279">
        <f t="shared" si="4"/>
        <v>155</v>
      </c>
      <c r="B168" s="280">
        <v>8.5099999999999891</v>
      </c>
      <c r="C168" s="294" t="s">
        <v>77</v>
      </c>
      <c r="D168" s="275">
        <v>38149</v>
      </c>
      <c r="E168" s="275">
        <v>61311.5</v>
      </c>
      <c r="F168" s="275"/>
      <c r="G168" s="275"/>
      <c r="H168" s="275">
        <v>61311.5</v>
      </c>
      <c r="I168" s="275"/>
      <c r="J168" s="275">
        <v>61311.5</v>
      </c>
      <c r="K168" s="275">
        <v>61311.5</v>
      </c>
      <c r="L168" s="275">
        <v>61311.5</v>
      </c>
      <c r="M168" s="293"/>
    </row>
    <row r="169" spans="1:13" s="255" customFormat="1" ht="24" customHeight="1" thickBot="1">
      <c r="A169" s="279">
        <f t="shared" si="4"/>
        <v>156</v>
      </c>
      <c r="B169" s="346" t="s">
        <v>78</v>
      </c>
      <c r="C169" s="347"/>
      <c r="D169" s="289">
        <v>38149</v>
      </c>
      <c r="E169" s="289">
        <v>61311.5</v>
      </c>
      <c r="F169" s="275">
        <v>32687.9</v>
      </c>
      <c r="G169" s="275">
        <v>17975.8</v>
      </c>
      <c r="H169" s="275">
        <v>123339.2</v>
      </c>
      <c r="I169" s="275"/>
      <c r="J169" s="275">
        <v>123339.2</v>
      </c>
      <c r="K169" s="275">
        <v>123339.2</v>
      </c>
      <c r="L169" s="275">
        <v>123339.2</v>
      </c>
      <c r="M169" s="293"/>
    </row>
    <row r="170" spans="1:13" s="255" customFormat="1" ht="13.5" thickBot="1">
      <c r="A170" s="272">
        <f t="shared" si="4"/>
        <v>157</v>
      </c>
      <c r="B170" s="273">
        <v>9</v>
      </c>
      <c r="C170" s="274" t="s">
        <v>982</v>
      </c>
      <c r="D170" s="275"/>
      <c r="E170" s="275"/>
      <c r="F170" s="275"/>
      <c r="G170" s="275"/>
      <c r="H170" s="275"/>
      <c r="I170" s="275"/>
      <c r="J170" s="276"/>
      <c r="K170" s="277"/>
      <c r="L170" s="277"/>
      <c r="M170" s="278"/>
    </row>
    <row r="171" spans="1:13" s="255" customFormat="1" ht="13.5" thickBot="1">
      <c r="A171" s="279">
        <f t="shared" si="4"/>
        <v>158</v>
      </c>
      <c r="B171" s="280">
        <v>9.1</v>
      </c>
      <c r="C171" s="283" t="s">
        <v>79</v>
      </c>
      <c r="D171" s="275">
        <v>12</v>
      </c>
      <c r="E171" s="275">
        <v>12</v>
      </c>
      <c r="F171" s="275">
        <v>12</v>
      </c>
      <c r="G171" s="275"/>
      <c r="H171" s="275">
        <v>12</v>
      </c>
      <c r="I171" s="275"/>
      <c r="J171" s="275">
        <v>12</v>
      </c>
      <c r="K171" s="275">
        <v>12</v>
      </c>
      <c r="L171" s="275">
        <v>12</v>
      </c>
      <c r="M171" s="293"/>
    </row>
    <row r="172" spans="1:13" s="255" customFormat="1" ht="13.5" thickBot="1">
      <c r="A172" s="279">
        <f t="shared" si="4"/>
        <v>159</v>
      </c>
      <c r="B172" s="280">
        <v>9.1999999999999993</v>
      </c>
      <c r="C172" s="283" t="s">
        <v>80</v>
      </c>
      <c r="D172" s="275">
        <v>79.2</v>
      </c>
      <c r="E172" s="275">
        <v>79.2</v>
      </c>
      <c r="F172" s="275">
        <v>79.2</v>
      </c>
      <c r="G172" s="275"/>
      <c r="H172" s="275">
        <v>79.2</v>
      </c>
      <c r="I172" s="275"/>
      <c r="J172" s="275">
        <v>79.2</v>
      </c>
      <c r="K172" s="275">
        <v>79.2</v>
      </c>
      <c r="L172" s="275">
        <v>79.2</v>
      </c>
      <c r="M172" s="293"/>
    </row>
    <row r="173" spans="1:13" s="255" customFormat="1" ht="24" customHeight="1" thickBot="1">
      <c r="A173" s="279">
        <f>+A172+1</f>
        <v>160</v>
      </c>
      <c r="B173" s="346" t="s">
        <v>81</v>
      </c>
      <c r="C173" s="347"/>
      <c r="D173" s="289">
        <v>950</v>
      </c>
      <c r="E173" s="289">
        <v>950</v>
      </c>
      <c r="F173" s="289">
        <v>855</v>
      </c>
      <c r="G173" s="275">
        <v>788.8</v>
      </c>
      <c r="H173" s="289">
        <v>950</v>
      </c>
      <c r="I173" s="275"/>
      <c r="J173" s="289">
        <v>950</v>
      </c>
      <c r="K173" s="289">
        <v>950</v>
      </c>
      <c r="L173" s="289">
        <v>950</v>
      </c>
      <c r="M173" s="293"/>
    </row>
    <row r="174" spans="1:13" s="255" customFormat="1" ht="13.5" thickBot="1">
      <c r="A174" s="272">
        <f>A173+1</f>
        <v>161</v>
      </c>
      <c r="B174" s="273">
        <v>10</v>
      </c>
      <c r="C174" s="274" t="s">
        <v>983</v>
      </c>
      <c r="D174" s="275"/>
      <c r="E174" s="275"/>
      <c r="F174" s="275"/>
      <c r="G174" s="275"/>
      <c r="H174" s="275"/>
      <c r="I174" s="275"/>
      <c r="J174" s="276"/>
      <c r="K174" s="277"/>
      <c r="L174" s="277"/>
      <c r="M174" s="278"/>
    </row>
    <row r="175" spans="1:13" s="255" customFormat="1" ht="13.5" thickBot="1">
      <c r="A175" s="279">
        <f>A174+1</f>
        <v>162</v>
      </c>
      <c r="B175" s="280">
        <v>10.1</v>
      </c>
      <c r="C175" s="283" t="s">
        <v>123</v>
      </c>
      <c r="D175" s="275"/>
      <c r="E175" s="275"/>
      <c r="F175" s="275">
        <v>538258.80000000005</v>
      </c>
      <c r="G175" s="275"/>
      <c r="H175" s="275">
        <v>158085.99</v>
      </c>
      <c r="I175" s="275"/>
      <c r="J175" s="275">
        <v>158085.99</v>
      </c>
      <c r="K175" s="146">
        <v>160000</v>
      </c>
      <c r="L175" s="146">
        <v>175000</v>
      </c>
      <c r="M175" s="282"/>
    </row>
    <row r="176" spans="1:13" s="255" customFormat="1" ht="13.5" thickBot="1">
      <c r="A176" s="279">
        <f>A175+1</f>
        <v>163</v>
      </c>
      <c r="B176" s="280">
        <v>10.199999999999999</v>
      </c>
      <c r="C176" s="283" t="s">
        <v>124</v>
      </c>
      <c r="D176" s="275"/>
      <c r="E176" s="275"/>
      <c r="F176" s="275">
        <v>32765</v>
      </c>
      <c r="G176" s="275"/>
      <c r="H176" s="275">
        <v>33545</v>
      </c>
      <c r="I176" s="275"/>
      <c r="J176" s="275">
        <v>33545</v>
      </c>
      <c r="K176" s="285">
        <v>33545</v>
      </c>
      <c r="L176" s="285">
        <v>33545</v>
      </c>
      <c r="M176" s="293"/>
    </row>
    <row r="177" spans="1:13" s="255" customFormat="1" ht="13.5" thickBot="1">
      <c r="A177" s="279">
        <v>199</v>
      </c>
      <c r="B177" s="280">
        <v>10.3</v>
      </c>
      <c r="C177" s="283" t="s">
        <v>984</v>
      </c>
      <c r="D177" s="275"/>
      <c r="E177" s="275"/>
      <c r="F177" s="275">
        <v>590</v>
      </c>
      <c r="G177" s="275"/>
      <c r="H177" s="275">
        <v>2180</v>
      </c>
      <c r="I177" s="275"/>
      <c r="J177" s="275">
        <v>2180</v>
      </c>
      <c r="K177" s="275">
        <v>2180</v>
      </c>
      <c r="L177" s="275">
        <v>2180</v>
      </c>
      <c r="M177" s="293"/>
    </row>
    <row r="178" spans="1:13" s="255" customFormat="1" ht="13.5" thickBot="1">
      <c r="A178" s="279">
        <f>+A177+1</f>
        <v>200</v>
      </c>
      <c r="B178" s="280">
        <v>10.4</v>
      </c>
      <c r="C178" s="283" t="s">
        <v>125</v>
      </c>
      <c r="D178" s="275">
        <v>4200</v>
      </c>
      <c r="E178" s="275">
        <v>8400</v>
      </c>
      <c r="F178" s="275">
        <v>4200</v>
      </c>
      <c r="G178" s="275">
        <v>2394.319</v>
      </c>
      <c r="H178" s="275">
        <v>5825</v>
      </c>
      <c r="I178" s="275"/>
      <c r="J178" s="275">
        <v>5825</v>
      </c>
      <c r="K178" s="275">
        <v>5825</v>
      </c>
      <c r="L178" s="275">
        <v>5825</v>
      </c>
      <c r="M178" s="293"/>
    </row>
    <row r="179" spans="1:13" s="255" customFormat="1" ht="24" customHeight="1" thickBot="1">
      <c r="A179" s="279">
        <f>+A178+1</f>
        <v>201</v>
      </c>
      <c r="B179" s="346" t="s">
        <v>82</v>
      </c>
      <c r="C179" s="347"/>
      <c r="D179" s="289">
        <v>4200</v>
      </c>
      <c r="E179" s="289">
        <v>8400</v>
      </c>
      <c r="F179" s="289">
        <v>4200</v>
      </c>
      <c r="G179" s="289">
        <v>2394.3000000000002</v>
      </c>
      <c r="H179" s="289">
        <v>158127.54</v>
      </c>
      <c r="I179" s="289"/>
      <c r="J179" s="289">
        <v>158127.54</v>
      </c>
      <c r="K179" s="289">
        <f>SUM(K175:K178)</f>
        <v>201550</v>
      </c>
      <c r="L179" s="289">
        <f>SUM(L175:L178)</f>
        <v>216550</v>
      </c>
      <c r="M179" s="293"/>
    </row>
    <row r="180" spans="1:13" s="255" customFormat="1" ht="13.5" thickBot="1">
      <c r="A180" s="272">
        <f t="shared" ref="A180:A193" si="5">A179+1</f>
        <v>202</v>
      </c>
      <c r="B180" s="273">
        <v>11</v>
      </c>
      <c r="C180" s="274" t="s">
        <v>985</v>
      </c>
      <c r="D180" s="275"/>
      <c r="E180" s="275"/>
      <c r="F180" s="289"/>
      <c r="G180" s="289"/>
      <c r="H180" s="289"/>
      <c r="I180" s="289"/>
      <c r="J180" s="290"/>
      <c r="K180" s="291"/>
      <c r="L180" s="291"/>
      <c r="M180" s="278"/>
    </row>
    <row r="181" spans="1:13" s="255" customFormat="1" ht="26.25" thickBot="1">
      <c r="A181" s="279">
        <f t="shared" si="5"/>
        <v>203</v>
      </c>
      <c r="B181" s="280">
        <v>11.1</v>
      </c>
      <c r="C181" s="283" t="s">
        <v>83</v>
      </c>
      <c r="D181" s="275">
        <v>0</v>
      </c>
      <c r="E181" s="275">
        <v>0</v>
      </c>
      <c r="F181" s="275"/>
      <c r="G181" s="275"/>
      <c r="H181" s="275">
        <v>2180</v>
      </c>
      <c r="I181" s="275"/>
      <c r="J181" s="275">
        <v>2180</v>
      </c>
      <c r="K181" s="275">
        <v>2180</v>
      </c>
      <c r="L181" s="275">
        <v>2180</v>
      </c>
      <c r="M181" s="293"/>
    </row>
    <row r="182" spans="1:13" s="255" customFormat="1" ht="26.25" thickBot="1">
      <c r="A182" s="279">
        <f t="shared" si="5"/>
        <v>204</v>
      </c>
      <c r="B182" s="280">
        <v>11.2</v>
      </c>
      <c r="C182" s="283" t="s">
        <v>84</v>
      </c>
      <c r="D182" s="275"/>
      <c r="E182" s="275"/>
      <c r="F182" s="275"/>
      <c r="G182" s="275"/>
      <c r="H182" s="275"/>
      <c r="I182" s="275"/>
      <c r="J182" s="276"/>
      <c r="K182" s="277"/>
      <c r="L182" s="277"/>
      <c r="M182" s="282"/>
    </row>
    <row r="183" spans="1:13" s="255" customFormat="1" ht="13.5" thickBot="1">
      <c r="A183" s="279">
        <f t="shared" si="5"/>
        <v>205</v>
      </c>
      <c r="B183" s="280">
        <v>11.3</v>
      </c>
      <c r="C183" s="283" t="s">
        <v>85</v>
      </c>
      <c r="D183" s="275"/>
      <c r="E183" s="275"/>
      <c r="F183" s="275"/>
      <c r="G183" s="275"/>
      <c r="H183" s="275"/>
      <c r="I183" s="275"/>
      <c r="J183" s="276"/>
      <c r="K183" s="277"/>
      <c r="L183" s="277"/>
      <c r="M183" s="282"/>
    </row>
    <row r="184" spans="1:13" s="255" customFormat="1" ht="24" customHeight="1" thickBot="1">
      <c r="A184" s="279">
        <f t="shared" si="5"/>
        <v>206</v>
      </c>
      <c r="B184" s="346" t="s">
        <v>86</v>
      </c>
      <c r="C184" s="347"/>
      <c r="D184" s="289">
        <f>SUM(D181:D183)</f>
        <v>0</v>
      </c>
      <c r="E184" s="289">
        <f>SUM(E181:E183)</f>
        <v>0</v>
      </c>
      <c r="F184" s="289"/>
      <c r="G184" s="289"/>
      <c r="H184" s="289">
        <v>2180</v>
      </c>
      <c r="I184" s="289"/>
      <c r="J184" s="289">
        <v>2180</v>
      </c>
      <c r="K184" s="289">
        <v>2180</v>
      </c>
      <c r="L184" s="289">
        <v>2180</v>
      </c>
      <c r="M184" s="293"/>
    </row>
    <row r="185" spans="1:13" s="255" customFormat="1" ht="13.5" thickBot="1">
      <c r="A185" s="272">
        <f t="shared" si="5"/>
        <v>207</v>
      </c>
      <c r="B185" s="273">
        <v>12</v>
      </c>
      <c r="C185" s="274" t="s">
        <v>986</v>
      </c>
      <c r="D185" s="275"/>
      <c r="E185" s="275"/>
      <c r="F185" s="275"/>
      <c r="G185" s="275"/>
      <c r="H185" s="275"/>
      <c r="I185" s="275"/>
      <c r="J185" s="276"/>
      <c r="K185" s="277"/>
      <c r="L185" s="277"/>
      <c r="M185" s="278"/>
    </row>
    <row r="186" spans="1:13" s="255" customFormat="1" ht="13.5" thickBot="1">
      <c r="A186" s="279">
        <f t="shared" si="5"/>
        <v>208</v>
      </c>
      <c r="B186" s="280">
        <v>12.1</v>
      </c>
      <c r="C186" s="283" t="s">
        <v>87</v>
      </c>
      <c r="D186" s="275"/>
      <c r="E186" s="275"/>
      <c r="F186" s="275"/>
      <c r="G186" s="275"/>
      <c r="H186" s="275"/>
      <c r="I186" s="275"/>
      <c r="J186" s="276"/>
      <c r="K186" s="277"/>
      <c r="L186" s="277"/>
      <c r="M186" s="282"/>
    </row>
    <row r="187" spans="1:13" s="255" customFormat="1" ht="13.5" thickBot="1">
      <c r="A187" s="279">
        <f t="shared" si="5"/>
        <v>209</v>
      </c>
      <c r="B187" s="280">
        <v>12.2</v>
      </c>
      <c r="C187" s="283" t="s">
        <v>88</v>
      </c>
      <c r="D187" s="275"/>
      <c r="E187" s="275"/>
      <c r="F187" s="275"/>
      <c r="G187" s="275"/>
      <c r="H187" s="275"/>
      <c r="I187" s="275"/>
      <c r="J187" s="276"/>
      <c r="K187" s="277"/>
      <c r="L187" s="277"/>
      <c r="M187" s="282"/>
    </row>
    <row r="188" spans="1:13" s="255" customFormat="1" ht="13.5" thickBot="1">
      <c r="A188" s="279">
        <f t="shared" si="5"/>
        <v>210</v>
      </c>
      <c r="B188" s="280">
        <v>12.3</v>
      </c>
      <c r="C188" s="283" t="s">
        <v>89</v>
      </c>
      <c r="D188" s="275"/>
      <c r="E188" s="275"/>
      <c r="F188" s="275"/>
      <c r="G188" s="275"/>
      <c r="H188" s="275"/>
      <c r="I188" s="275"/>
      <c r="J188" s="276"/>
      <c r="K188" s="277"/>
      <c r="L188" s="277"/>
      <c r="M188" s="282"/>
    </row>
    <row r="189" spans="1:13" s="255" customFormat="1" ht="26.25" thickBot="1">
      <c r="A189" s="279">
        <f t="shared" si="5"/>
        <v>211</v>
      </c>
      <c r="B189" s="280">
        <v>12.4</v>
      </c>
      <c r="C189" s="283" t="s">
        <v>90</v>
      </c>
      <c r="D189" s="275"/>
      <c r="E189" s="275"/>
      <c r="F189" s="275"/>
      <c r="G189" s="275"/>
      <c r="H189" s="275"/>
      <c r="I189" s="275"/>
      <c r="J189" s="276"/>
      <c r="K189" s="277"/>
      <c r="L189" s="277"/>
      <c r="M189" s="282"/>
    </row>
    <row r="190" spans="1:13" s="255" customFormat="1" ht="13.5" thickBot="1">
      <c r="A190" s="279">
        <f t="shared" si="5"/>
        <v>212</v>
      </c>
      <c r="B190" s="280">
        <v>12.5</v>
      </c>
      <c r="C190" s="294" t="s">
        <v>91</v>
      </c>
      <c r="D190" s="275"/>
      <c r="E190" s="275"/>
      <c r="F190" s="275"/>
      <c r="G190" s="275"/>
      <c r="H190" s="275"/>
      <c r="I190" s="275"/>
      <c r="J190" s="276"/>
      <c r="K190" s="277"/>
      <c r="L190" s="277"/>
      <c r="M190" s="282"/>
    </row>
    <row r="191" spans="1:13" s="255" customFormat="1" ht="26.25" thickBot="1">
      <c r="A191" s="279">
        <f t="shared" si="5"/>
        <v>213</v>
      </c>
      <c r="B191" s="280">
        <v>12.6</v>
      </c>
      <c r="C191" s="301" t="s">
        <v>987</v>
      </c>
      <c r="D191" s="275"/>
      <c r="E191" s="275"/>
      <c r="F191" s="275"/>
      <c r="G191" s="275"/>
      <c r="H191" s="275"/>
      <c r="I191" s="275"/>
      <c r="J191" s="276"/>
      <c r="K191" s="277"/>
      <c r="L191" s="277"/>
      <c r="M191" s="282"/>
    </row>
    <row r="192" spans="1:13" s="255" customFormat="1" ht="24" customHeight="1" thickBot="1">
      <c r="A192" s="279">
        <f t="shared" si="5"/>
        <v>214</v>
      </c>
      <c r="B192" s="357" t="s">
        <v>92</v>
      </c>
      <c r="C192" s="358"/>
      <c r="D192" s="275"/>
      <c r="E192" s="275"/>
      <c r="F192" s="275"/>
      <c r="G192" s="275"/>
      <c r="H192" s="275"/>
      <c r="I192" s="275"/>
      <c r="J192" s="276"/>
      <c r="K192" s="277"/>
      <c r="L192" s="277"/>
      <c r="M192" s="292"/>
    </row>
    <row r="193" spans="1:13" s="255" customFormat="1" ht="57" customHeight="1" thickBot="1">
      <c r="A193" s="272">
        <f t="shared" si="5"/>
        <v>215</v>
      </c>
      <c r="B193" s="273">
        <v>13</v>
      </c>
      <c r="C193" s="274" t="s">
        <v>988</v>
      </c>
      <c r="D193" s="275"/>
      <c r="E193" s="275"/>
      <c r="F193" s="275"/>
      <c r="G193" s="275"/>
      <c r="H193" s="275"/>
      <c r="I193" s="275"/>
      <c r="J193" s="276"/>
      <c r="K193" s="277"/>
      <c r="L193" s="277"/>
      <c r="M193" s="278"/>
    </row>
    <row r="194" spans="1:13" s="147" customFormat="1" ht="26.25" thickBot="1">
      <c r="A194" s="288">
        <f>+A193+1</f>
        <v>216</v>
      </c>
      <c r="B194" s="302">
        <v>13.1</v>
      </c>
      <c r="C194" s="299" t="s">
        <v>564</v>
      </c>
      <c r="D194" s="275"/>
      <c r="E194" s="275"/>
      <c r="F194" s="275"/>
      <c r="G194" s="275"/>
      <c r="H194" s="275"/>
      <c r="I194" s="275"/>
      <c r="J194" s="276"/>
      <c r="K194" s="277"/>
      <c r="L194" s="277"/>
      <c r="M194" s="292"/>
    </row>
    <row r="195" spans="1:13" s="147" customFormat="1" ht="26.25" thickBot="1">
      <c r="A195" s="288">
        <f>A194+1</f>
        <v>217</v>
      </c>
      <c r="B195" s="302">
        <v>13.2</v>
      </c>
      <c r="C195" s="299" t="s">
        <v>561</v>
      </c>
      <c r="D195" s="275"/>
      <c r="E195" s="275"/>
      <c r="F195" s="275"/>
      <c r="G195" s="275"/>
      <c r="H195" s="275"/>
      <c r="I195" s="275"/>
      <c r="J195" s="276"/>
      <c r="K195" s="277"/>
      <c r="L195" s="277"/>
      <c r="M195" s="292"/>
    </row>
    <row r="196" spans="1:13" s="147" customFormat="1" ht="26.25" thickBot="1">
      <c r="A196" s="288">
        <f>A195+1</f>
        <v>218</v>
      </c>
      <c r="B196" s="302">
        <v>13.3</v>
      </c>
      <c r="C196" s="299" t="s">
        <v>562</v>
      </c>
      <c r="D196" s="275"/>
      <c r="E196" s="275"/>
      <c r="F196" s="275"/>
      <c r="G196" s="275"/>
      <c r="H196" s="275"/>
      <c r="I196" s="275"/>
      <c r="J196" s="276"/>
      <c r="K196" s="277"/>
      <c r="L196" s="277"/>
      <c r="M196" s="292"/>
    </row>
    <row r="197" spans="1:13" s="147" customFormat="1" ht="26.25" thickBot="1">
      <c r="A197" s="288">
        <f>A196+1</f>
        <v>219</v>
      </c>
      <c r="B197" s="302">
        <v>13.4</v>
      </c>
      <c r="C197" s="299" t="s">
        <v>563</v>
      </c>
      <c r="D197" s="275"/>
      <c r="E197" s="275"/>
      <c r="F197" s="275"/>
      <c r="G197" s="275"/>
      <c r="H197" s="275"/>
      <c r="I197" s="275"/>
      <c r="J197" s="276"/>
      <c r="K197" s="277"/>
      <c r="L197" s="277"/>
      <c r="M197" s="292"/>
    </row>
    <row r="198" spans="1:13" s="147" customFormat="1" ht="26.25" thickBot="1">
      <c r="A198" s="288">
        <f>A197+1</f>
        <v>220</v>
      </c>
      <c r="B198" s="302">
        <v>13.5</v>
      </c>
      <c r="C198" s="300" t="s">
        <v>93</v>
      </c>
      <c r="D198" s="275"/>
      <c r="E198" s="275"/>
      <c r="F198" s="275"/>
      <c r="G198" s="275"/>
      <c r="H198" s="275"/>
      <c r="I198" s="275"/>
      <c r="J198" s="276"/>
      <c r="K198" s="277"/>
      <c r="L198" s="277"/>
      <c r="M198" s="292"/>
    </row>
    <row r="199" spans="1:13" s="147" customFormat="1" ht="26.25" thickBot="1">
      <c r="A199" s="288">
        <f>+A198+1</f>
        <v>221</v>
      </c>
      <c r="B199" s="302">
        <v>13.6</v>
      </c>
      <c r="C199" s="300" t="s">
        <v>989</v>
      </c>
      <c r="D199" s="275"/>
      <c r="E199" s="275"/>
      <c r="F199" s="275"/>
      <c r="G199" s="275"/>
      <c r="H199" s="275"/>
      <c r="I199" s="275"/>
      <c r="J199" s="276"/>
      <c r="K199" s="277"/>
      <c r="L199" s="277"/>
      <c r="M199" s="292"/>
    </row>
    <row r="200" spans="1:13" s="147" customFormat="1" ht="26.25" thickBot="1">
      <c r="A200" s="288">
        <f>+A199+1</f>
        <v>222</v>
      </c>
      <c r="B200" s="302">
        <v>13.7</v>
      </c>
      <c r="C200" s="300" t="s">
        <v>94</v>
      </c>
      <c r="D200" s="275"/>
      <c r="E200" s="275"/>
      <c r="F200" s="275"/>
      <c r="G200" s="275"/>
      <c r="H200" s="275"/>
      <c r="I200" s="275"/>
      <c r="J200" s="276"/>
      <c r="K200" s="277"/>
      <c r="L200" s="277"/>
      <c r="M200" s="292"/>
    </row>
    <row r="201" spans="1:13" s="255" customFormat="1" ht="24" customHeight="1" thickBot="1">
      <c r="A201" s="288">
        <f t="shared" ref="A201:A207" si="6">A200+1</f>
        <v>223</v>
      </c>
      <c r="B201" s="357" t="s">
        <v>95</v>
      </c>
      <c r="C201" s="358"/>
      <c r="D201" s="275"/>
      <c r="E201" s="275"/>
      <c r="F201" s="275"/>
      <c r="G201" s="275"/>
      <c r="H201" s="275"/>
      <c r="I201" s="275"/>
      <c r="J201" s="276"/>
      <c r="K201" s="277"/>
      <c r="L201" s="277"/>
      <c r="M201" s="292"/>
    </row>
    <row r="202" spans="1:13" s="255" customFormat="1" ht="13.5" thickBot="1">
      <c r="A202" s="272">
        <f t="shared" si="6"/>
        <v>224</v>
      </c>
      <c r="B202" s="273">
        <v>14</v>
      </c>
      <c r="C202" s="274" t="s">
        <v>990</v>
      </c>
      <c r="D202" s="275"/>
      <c r="E202" s="275"/>
      <c r="F202" s="275"/>
      <c r="G202" s="275"/>
      <c r="H202" s="275"/>
      <c r="I202" s="275"/>
      <c r="J202" s="276"/>
      <c r="K202" s="277"/>
      <c r="L202" s="277"/>
      <c r="M202" s="278"/>
    </row>
    <row r="203" spans="1:13" s="255" customFormat="1" ht="18" customHeight="1" thickBot="1">
      <c r="A203" s="279">
        <f t="shared" si="6"/>
        <v>225</v>
      </c>
      <c r="B203" s="280">
        <v>14.1</v>
      </c>
      <c r="C203" s="283" t="s">
        <v>96</v>
      </c>
      <c r="D203" s="275">
        <v>20000</v>
      </c>
      <c r="E203" s="275">
        <v>22428</v>
      </c>
      <c r="F203" s="275"/>
      <c r="G203" s="275"/>
      <c r="H203" s="275">
        <v>95577</v>
      </c>
      <c r="I203" s="275"/>
      <c r="J203" s="275">
        <v>95577</v>
      </c>
      <c r="K203" s="275">
        <v>95577</v>
      </c>
      <c r="L203" s="275">
        <v>95577</v>
      </c>
      <c r="M203" s="293"/>
    </row>
    <row r="204" spans="1:13" s="255" customFormat="1" ht="26.25" thickBot="1">
      <c r="A204" s="279">
        <f t="shared" si="6"/>
        <v>226</v>
      </c>
      <c r="B204" s="280">
        <v>14.2</v>
      </c>
      <c r="C204" s="283" t="s">
        <v>263</v>
      </c>
      <c r="D204" s="275"/>
      <c r="E204" s="275"/>
      <c r="F204" s="275"/>
      <c r="G204" s="275"/>
      <c r="H204" s="275">
        <v>1367</v>
      </c>
      <c r="I204" s="275"/>
      <c r="J204" s="275">
        <v>1367</v>
      </c>
      <c r="K204" s="275">
        <v>2000</v>
      </c>
      <c r="L204" s="275">
        <v>2500</v>
      </c>
      <c r="M204" s="293"/>
    </row>
    <row r="205" spans="1:13" s="255" customFormat="1" ht="26.25" thickBot="1">
      <c r="A205" s="279">
        <f t="shared" si="6"/>
        <v>227</v>
      </c>
      <c r="B205" s="280">
        <v>14.3</v>
      </c>
      <c r="C205" s="283" t="s">
        <v>264</v>
      </c>
      <c r="D205" s="275"/>
      <c r="E205" s="275"/>
      <c r="F205" s="275"/>
      <c r="G205" s="275"/>
      <c r="H205" s="275">
        <v>32281.304</v>
      </c>
      <c r="I205" s="275"/>
      <c r="J205" s="275">
        <v>32281.304</v>
      </c>
      <c r="K205" s="275">
        <v>32281.304</v>
      </c>
      <c r="L205" s="275">
        <v>32281.304</v>
      </c>
      <c r="M205" s="293"/>
    </row>
    <row r="206" spans="1:13" s="255" customFormat="1" ht="24" customHeight="1" thickBot="1">
      <c r="A206" s="279">
        <f t="shared" si="6"/>
        <v>228</v>
      </c>
      <c r="B206" s="346" t="s">
        <v>97</v>
      </c>
      <c r="C206" s="347"/>
      <c r="D206" s="289">
        <f>SUM(D203:D205)</f>
        <v>20000</v>
      </c>
      <c r="E206" s="289">
        <f>SUM(E203:E205)</f>
        <v>22428</v>
      </c>
      <c r="F206" s="289">
        <v>18000</v>
      </c>
      <c r="G206" s="289">
        <v>18000000</v>
      </c>
      <c r="H206" s="289">
        <f>SUM(H203:H205)</f>
        <v>129225.304</v>
      </c>
      <c r="I206" s="289"/>
      <c r="J206" s="289">
        <f>SUM(J203:J205)</f>
        <v>129225.304</v>
      </c>
      <c r="K206" s="289">
        <f>SUM(K203:K205)</f>
        <v>129858.304</v>
      </c>
      <c r="L206" s="289">
        <f>SUM(L203:L205)</f>
        <v>130358.304</v>
      </c>
      <c r="M206" s="293"/>
    </row>
    <row r="207" spans="1:13" s="255" customFormat="1" ht="13.5" thickBot="1">
      <c r="A207" s="272">
        <f t="shared" si="6"/>
        <v>229</v>
      </c>
      <c r="B207" s="273">
        <v>15</v>
      </c>
      <c r="C207" s="274" t="s">
        <v>991</v>
      </c>
      <c r="D207" s="275"/>
      <c r="E207" s="275"/>
      <c r="F207" s="275"/>
      <c r="G207" s="275"/>
      <c r="H207" s="275"/>
      <c r="I207" s="275"/>
      <c r="J207" s="276"/>
      <c r="K207" s="277"/>
      <c r="L207" s="277"/>
      <c r="M207" s="278"/>
    </row>
    <row r="208" spans="1:13" s="255" customFormat="1" ht="29.25" customHeight="1" thickBot="1">
      <c r="A208" s="279">
        <f>+A207+1</f>
        <v>230</v>
      </c>
      <c r="B208" s="346" t="s">
        <v>98</v>
      </c>
      <c r="C208" s="347"/>
      <c r="D208" s="275">
        <v>0</v>
      </c>
      <c r="E208" s="275">
        <v>0</v>
      </c>
      <c r="F208" s="275"/>
      <c r="G208" s="275"/>
      <c r="H208" s="275">
        <v>6500</v>
      </c>
      <c r="I208" s="275"/>
      <c r="J208" s="275">
        <v>6500</v>
      </c>
      <c r="K208" s="276">
        <v>7500</v>
      </c>
      <c r="L208" s="277">
        <v>7500</v>
      </c>
      <c r="M208" s="282"/>
    </row>
    <row r="209" spans="1:13" s="255" customFormat="1" ht="13.5" thickBot="1">
      <c r="A209" s="272">
        <f t="shared" ref="A209:A218" si="7">A208+1</f>
        <v>231</v>
      </c>
      <c r="B209" s="273">
        <v>16</v>
      </c>
      <c r="C209" s="274" t="s">
        <v>992</v>
      </c>
      <c r="D209" s="275"/>
      <c r="E209" s="275"/>
      <c r="F209" s="275"/>
      <c r="G209" s="275"/>
      <c r="H209" s="275"/>
      <c r="I209" s="275"/>
      <c r="J209" s="276"/>
      <c r="K209" s="277"/>
      <c r="L209" s="277"/>
      <c r="M209" s="278"/>
    </row>
    <row r="210" spans="1:13" s="255" customFormat="1" ht="13.5" thickBot="1">
      <c r="A210" s="279">
        <f t="shared" si="7"/>
        <v>232</v>
      </c>
      <c r="B210" s="280">
        <v>16.100000000000001</v>
      </c>
      <c r="C210" s="283" t="s">
        <v>99</v>
      </c>
      <c r="D210" s="275"/>
      <c r="E210" s="275"/>
      <c r="F210" s="275"/>
      <c r="G210" s="275"/>
      <c r="H210" s="275"/>
      <c r="I210" s="275"/>
      <c r="J210" s="276"/>
      <c r="K210" s="277"/>
      <c r="L210" s="277"/>
      <c r="M210" s="282"/>
    </row>
    <row r="211" spans="1:13" s="255" customFormat="1" ht="26.25" thickBot="1">
      <c r="A211" s="279">
        <f t="shared" si="7"/>
        <v>233</v>
      </c>
      <c r="B211" s="280">
        <v>16.2</v>
      </c>
      <c r="C211" s="283" t="s">
        <v>100</v>
      </c>
      <c r="D211" s="275"/>
      <c r="E211" s="275"/>
      <c r="F211" s="275"/>
      <c r="G211" s="275"/>
      <c r="H211" s="275"/>
      <c r="I211" s="275"/>
      <c r="J211" s="276"/>
      <c r="K211" s="277"/>
      <c r="L211" s="277"/>
      <c r="M211" s="282"/>
    </row>
    <row r="212" spans="1:13" s="255" customFormat="1" ht="13.5" thickBot="1">
      <c r="A212" s="279">
        <f t="shared" si="7"/>
        <v>234</v>
      </c>
      <c r="B212" s="280">
        <v>16.3</v>
      </c>
      <c r="C212" s="283" t="s">
        <v>101</v>
      </c>
      <c r="D212" s="275"/>
      <c r="E212" s="275"/>
      <c r="F212" s="275"/>
      <c r="G212" s="275"/>
      <c r="H212" s="275"/>
      <c r="I212" s="275"/>
      <c r="J212" s="276"/>
      <c r="K212" s="277"/>
      <c r="L212" s="277"/>
      <c r="M212" s="282"/>
    </row>
    <row r="213" spans="1:13" s="255" customFormat="1" ht="24" customHeight="1" thickBot="1">
      <c r="A213" s="279">
        <f t="shared" si="7"/>
        <v>235</v>
      </c>
      <c r="B213" s="346" t="s">
        <v>102</v>
      </c>
      <c r="C213" s="347"/>
      <c r="D213" s="275"/>
      <c r="E213" s="275"/>
      <c r="F213" s="275"/>
      <c r="G213" s="275"/>
      <c r="H213" s="275"/>
      <c r="I213" s="275"/>
      <c r="J213" s="276"/>
      <c r="K213" s="277"/>
      <c r="L213" s="277"/>
      <c r="M213" s="282"/>
    </row>
    <row r="214" spans="1:13" s="255" customFormat="1" ht="26.25" thickBot="1">
      <c r="A214" s="272">
        <f t="shared" si="7"/>
        <v>236</v>
      </c>
      <c r="B214" s="273">
        <v>17</v>
      </c>
      <c r="C214" s="274" t="s">
        <v>993</v>
      </c>
      <c r="D214" s="275"/>
      <c r="E214" s="275"/>
      <c r="F214" s="275"/>
      <c r="G214" s="275"/>
      <c r="H214" s="275"/>
      <c r="I214" s="275"/>
      <c r="J214" s="276"/>
      <c r="K214" s="277"/>
      <c r="L214" s="277"/>
      <c r="M214" s="278"/>
    </row>
    <row r="215" spans="1:13" s="255" customFormat="1" ht="13.5" thickBot="1">
      <c r="A215" s="279">
        <f t="shared" si="7"/>
        <v>237</v>
      </c>
      <c r="B215" s="280">
        <v>17.100000000000001</v>
      </c>
      <c r="C215" s="283" t="s">
        <v>994</v>
      </c>
      <c r="D215" s="275"/>
      <c r="E215" s="275"/>
      <c r="F215" s="275"/>
      <c r="G215" s="275"/>
      <c r="H215" s="275"/>
      <c r="I215" s="275"/>
      <c r="J215" s="276"/>
      <c r="K215" s="277"/>
      <c r="L215" s="277"/>
      <c r="M215" s="282"/>
    </row>
    <row r="216" spans="1:13" s="255" customFormat="1" ht="13.5" thickBot="1">
      <c r="A216" s="279">
        <f t="shared" si="7"/>
        <v>238</v>
      </c>
      <c r="B216" s="280">
        <v>17.2</v>
      </c>
      <c r="C216" s="283" t="s">
        <v>995</v>
      </c>
      <c r="D216" s="275"/>
      <c r="E216" s="275"/>
      <c r="F216" s="275"/>
      <c r="G216" s="275"/>
      <c r="H216" s="275"/>
      <c r="I216" s="275"/>
      <c r="J216" s="276"/>
      <c r="K216" s="277"/>
      <c r="L216" s="277"/>
      <c r="M216" s="282"/>
    </row>
    <row r="217" spans="1:13" s="255" customFormat="1" ht="28.5" customHeight="1" thickBot="1">
      <c r="A217" s="279">
        <f t="shared" si="7"/>
        <v>239</v>
      </c>
      <c r="B217" s="346" t="s">
        <v>265</v>
      </c>
      <c r="C217" s="347"/>
      <c r="D217" s="275"/>
      <c r="E217" s="275"/>
      <c r="F217" s="275"/>
      <c r="G217" s="275"/>
      <c r="H217" s="275"/>
      <c r="I217" s="275"/>
      <c r="J217" s="276"/>
      <c r="K217" s="277"/>
      <c r="L217" s="277"/>
      <c r="M217" s="282"/>
    </row>
    <row r="218" spans="1:13" s="255" customFormat="1" ht="26.25" thickBot="1">
      <c r="A218" s="272">
        <f t="shared" si="7"/>
        <v>240</v>
      </c>
      <c r="B218" s="273">
        <v>18</v>
      </c>
      <c r="C218" s="274" t="s">
        <v>527</v>
      </c>
      <c r="D218" s="275"/>
      <c r="E218" s="275"/>
      <c r="F218" s="275"/>
      <c r="G218" s="275"/>
      <c r="H218" s="275"/>
      <c r="I218" s="275"/>
      <c r="J218" s="276"/>
      <c r="K218" s="277"/>
      <c r="L218" s="277"/>
      <c r="M218" s="278"/>
    </row>
    <row r="219" spans="1:13" s="147" customFormat="1" ht="39" thickBot="1">
      <c r="A219" s="288">
        <f>+A218+1</f>
        <v>241</v>
      </c>
      <c r="B219" s="302">
        <v>18.100000000000001</v>
      </c>
      <c r="C219" s="301" t="s">
        <v>530</v>
      </c>
      <c r="D219" s="275"/>
      <c r="E219" s="275"/>
      <c r="F219" s="275"/>
      <c r="G219" s="275"/>
      <c r="H219" s="275"/>
      <c r="I219" s="275"/>
      <c r="J219" s="276"/>
      <c r="K219" s="277"/>
      <c r="L219" s="277"/>
      <c r="M219" s="292"/>
    </row>
    <row r="220" spans="1:13" s="255" customFormat="1" ht="39" thickBot="1">
      <c r="A220" s="279">
        <f>+A219+1</f>
        <v>242</v>
      </c>
      <c r="B220" s="280">
        <v>18.2</v>
      </c>
      <c r="C220" s="294" t="s">
        <v>531</v>
      </c>
      <c r="D220" s="275">
        <v>1445216</v>
      </c>
      <c r="E220" s="275">
        <v>1445216</v>
      </c>
      <c r="F220" s="275"/>
      <c r="G220" s="146"/>
      <c r="H220" s="284">
        <v>1557968</v>
      </c>
      <c r="I220" s="275"/>
      <c r="J220" s="275">
        <v>1557968</v>
      </c>
      <c r="K220" s="276">
        <v>2385000</v>
      </c>
      <c r="L220" s="277">
        <v>2565000</v>
      </c>
      <c r="M220" s="282"/>
    </row>
    <row r="221" spans="1:13" s="255" customFormat="1" ht="39" thickBot="1">
      <c r="A221" s="279">
        <f>+A220+1</f>
        <v>243</v>
      </c>
      <c r="B221" s="280">
        <v>18.3</v>
      </c>
      <c r="C221" s="294" t="s">
        <v>532</v>
      </c>
      <c r="D221" s="275"/>
      <c r="E221" s="275"/>
      <c r="F221" s="275"/>
      <c r="G221" s="285"/>
      <c r="H221" s="275">
        <v>43850</v>
      </c>
      <c r="I221" s="275"/>
      <c r="J221" s="275">
        <v>43850</v>
      </c>
      <c r="K221" s="276">
        <v>75000</v>
      </c>
      <c r="L221" s="277">
        <v>85000</v>
      </c>
      <c r="M221" s="282"/>
    </row>
    <row r="222" spans="1:13" s="255" customFormat="1" ht="24" customHeight="1" thickBot="1">
      <c r="A222" s="279">
        <f>+A221+1</f>
        <v>244</v>
      </c>
      <c r="B222" s="346" t="s">
        <v>528</v>
      </c>
      <c r="C222" s="347"/>
      <c r="D222" s="289">
        <f>SUM(D220:D221)</f>
        <v>1445216</v>
      </c>
      <c r="E222" s="289">
        <f>SUM(E220:E221)</f>
        <v>1445216</v>
      </c>
      <c r="F222" s="275">
        <v>1557968</v>
      </c>
      <c r="G222" s="275">
        <v>1192664</v>
      </c>
      <c r="H222" s="275">
        <f>+H221+H220</f>
        <v>1601818</v>
      </c>
      <c r="I222" s="275"/>
      <c r="J222" s="275">
        <f>+J221+J220</f>
        <v>1601818</v>
      </c>
      <c r="K222" s="276">
        <f>+K221+K220</f>
        <v>2460000</v>
      </c>
      <c r="L222" s="277">
        <f>+L221+L220</f>
        <v>2650000</v>
      </c>
      <c r="M222" s="282"/>
    </row>
    <row r="223" spans="1:13" s="255" customFormat="1" ht="13.5" thickBot="1">
      <c r="A223" s="272">
        <f>+A222+1</f>
        <v>245</v>
      </c>
      <c r="B223" s="273">
        <v>19</v>
      </c>
      <c r="C223" s="274" t="s">
        <v>127</v>
      </c>
      <c r="D223" s="275"/>
      <c r="E223" s="275"/>
      <c r="F223" s="275"/>
      <c r="G223" s="275"/>
      <c r="H223" s="275"/>
      <c r="I223" s="275"/>
      <c r="J223" s="276"/>
      <c r="K223" s="277"/>
      <c r="L223" s="277"/>
      <c r="M223" s="278"/>
    </row>
    <row r="224" spans="1:13" s="255" customFormat="1" ht="26.25" thickBot="1">
      <c r="A224" s="279">
        <f>A223+1</f>
        <v>246</v>
      </c>
      <c r="B224" s="280">
        <v>19.100000000000001</v>
      </c>
      <c r="C224" s="283" t="s">
        <v>996</v>
      </c>
      <c r="D224" s="275">
        <v>11000</v>
      </c>
      <c r="E224" s="275">
        <v>27376</v>
      </c>
      <c r="F224" s="275">
        <v>11000</v>
      </c>
      <c r="G224" s="275">
        <v>6503.4</v>
      </c>
      <c r="H224" s="275">
        <v>27376</v>
      </c>
      <c r="I224" s="275"/>
      <c r="J224" s="275">
        <v>27376</v>
      </c>
      <c r="K224" s="275">
        <v>27376</v>
      </c>
      <c r="L224" s="275">
        <v>27376</v>
      </c>
      <c r="M224" s="293"/>
    </row>
    <row r="225" spans="1:13" s="255" customFormat="1" ht="13.5" thickBot="1">
      <c r="A225" s="279">
        <f>A224+1</f>
        <v>247</v>
      </c>
      <c r="B225" s="280">
        <v>19.2</v>
      </c>
      <c r="C225" s="283" t="s">
        <v>128</v>
      </c>
      <c r="D225" s="275">
        <v>6880.4</v>
      </c>
      <c r="E225" s="275"/>
      <c r="F225" s="275">
        <v>12419.2</v>
      </c>
      <c r="G225" s="275">
        <v>6747.4</v>
      </c>
      <c r="H225" s="275"/>
      <c r="I225" s="275"/>
      <c r="J225" s="276"/>
      <c r="K225" s="277"/>
      <c r="L225" s="277"/>
      <c r="M225" s="282"/>
    </row>
    <row r="226" spans="1:13" s="255" customFormat="1" ht="13.5" thickBot="1">
      <c r="A226" s="279">
        <f>+A225+1</f>
        <v>248</v>
      </c>
      <c r="B226" s="280">
        <v>19.3</v>
      </c>
      <c r="C226" s="303" t="s">
        <v>997</v>
      </c>
      <c r="D226" s="275"/>
      <c r="E226" s="275"/>
      <c r="F226" s="275"/>
      <c r="G226" s="275"/>
      <c r="H226" s="275"/>
      <c r="I226" s="275"/>
      <c r="J226" s="276"/>
      <c r="K226" s="277"/>
      <c r="L226" s="277"/>
      <c r="M226" s="282"/>
    </row>
    <row r="227" spans="1:13" s="255" customFormat="1" ht="13.5" thickBot="1">
      <c r="A227" s="279">
        <f>+A226+1</f>
        <v>249</v>
      </c>
      <c r="B227" s="280">
        <v>19.399999999999999</v>
      </c>
      <c r="C227" s="304" t="s">
        <v>998</v>
      </c>
      <c r="D227" s="275">
        <f>D228/12</f>
        <v>573.36666666666667</v>
      </c>
      <c r="E227" s="275">
        <f>E229</f>
        <v>1034.9333333333334</v>
      </c>
      <c r="F227" s="275">
        <v>1034.9000000000001</v>
      </c>
      <c r="G227" s="275">
        <v>1034.9000000000001</v>
      </c>
      <c r="H227" s="275">
        <v>1034.9000000000001</v>
      </c>
      <c r="I227" s="275"/>
      <c r="J227" s="275">
        <v>1034.9000000000001</v>
      </c>
      <c r="K227" s="275">
        <v>1034.9000000000001</v>
      </c>
      <c r="L227" s="275">
        <v>1034.9000000000001</v>
      </c>
      <c r="M227" s="293"/>
    </row>
    <row r="228" spans="1:13" s="255" customFormat="1" ht="13.5" thickBot="1">
      <c r="A228" s="279">
        <f>A227+1</f>
        <v>250</v>
      </c>
      <c r="B228" s="280">
        <v>19.5</v>
      </c>
      <c r="C228" s="304" t="s">
        <v>999</v>
      </c>
      <c r="D228" s="275">
        <v>6880.4</v>
      </c>
      <c r="E228" s="275">
        <f>E230</f>
        <v>12419.2</v>
      </c>
      <c r="F228" s="275">
        <v>12419.2</v>
      </c>
      <c r="G228" s="275">
        <v>12419.2</v>
      </c>
      <c r="H228" s="275">
        <v>12419.2</v>
      </c>
      <c r="I228" s="275"/>
      <c r="J228" s="275">
        <v>12419.2</v>
      </c>
      <c r="K228" s="275">
        <v>12419.2</v>
      </c>
      <c r="L228" s="275">
        <v>12419.2</v>
      </c>
      <c r="M228" s="293"/>
    </row>
    <row r="229" spans="1:13" s="255" customFormat="1" ht="13.5" thickBot="1">
      <c r="A229" s="279">
        <f>A228+1</f>
        <v>251</v>
      </c>
      <c r="B229" s="280">
        <v>19.600000000000001</v>
      </c>
      <c r="C229" s="304" t="s">
        <v>1000</v>
      </c>
      <c r="D229" s="275">
        <f>D227</f>
        <v>573.36666666666667</v>
      </c>
      <c r="E229" s="275">
        <f>E230/12</f>
        <v>1034.9333333333334</v>
      </c>
      <c r="F229" s="275">
        <v>1034.9000000000001</v>
      </c>
      <c r="G229" s="275">
        <v>1034.9000000000001</v>
      </c>
      <c r="H229" s="275">
        <v>1034.9000000000001</v>
      </c>
      <c r="I229" s="275"/>
      <c r="J229" s="275">
        <v>1034.9000000000001</v>
      </c>
      <c r="K229" s="275">
        <v>1034.9000000000001</v>
      </c>
      <c r="L229" s="275">
        <v>1034.9000000000001</v>
      </c>
      <c r="M229" s="293"/>
    </row>
    <row r="230" spans="1:13" s="255" customFormat="1" ht="13.5" thickBot="1">
      <c r="A230" s="279">
        <f>A229+1</f>
        <v>252</v>
      </c>
      <c r="B230" s="280">
        <v>19.7</v>
      </c>
      <c r="C230" s="305" t="s">
        <v>48</v>
      </c>
      <c r="D230" s="275">
        <v>6880.4</v>
      </c>
      <c r="E230" s="275">
        <v>12419.2</v>
      </c>
      <c r="F230" s="275">
        <v>12419.2</v>
      </c>
      <c r="G230" s="275">
        <v>12419.2</v>
      </c>
      <c r="H230" s="275">
        <v>12419.2</v>
      </c>
      <c r="I230" s="275"/>
      <c r="J230" s="275">
        <v>12419.2</v>
      </c>
      <c r="K230" s="275">
        <v>12419.2</v>
      </c>
      <c r="L230" s="275">
        <v>12419.2</v>
      </c>
      <c r="M230" s="293"/>
    </row>
    <row r="231" spans="1:13" s="255" customFormat="1" ht="39" thickBot="1">
      <c r="A231" s="279">
        <f>+A230+1</f>
        <v>253</v>
      </c>
      <c r="B231" s="280">
        <v>19.8</v>
      </c>
      <c r="C231" s="283" t="s">
        <v>1001</v>
      </c>
      <c r="D231" s="275">
        <v>2500</v>
      </c>
      <c r="E231" s="275">
        <v>0</v>
      </c>
      <c r="F231" s="275">
        <v>2500</v>
      </c>
      <c r="G231" s="275">
        <v>2127.8000000000002</v>
      </c>
      <c r="H231" s="275">
        <v>2500</v>
      </c>
      <c r="I231" s="275"/>
      <c r="J231" s="275">
        <v>2500</v>
      </c>
      <c r="K231" s="275">
        <v>2500</v>
      </c>
      <c r="L231" s="275">
        <v>2500</v>
      </c>
      <c r="M231" s="293"/>
    </row>
    <row r="232" spans="1:13" s="255" customFormat="1" ht="26.25" thickBot="1">
      <c r="A232" s="279">
        <f>A231+1</f>
        <v>254</v>
      </c>
      <c r="B232" s="280">
        <v>19.899999999999999</v>
      </c>
      <c r="C232" s="283" t="s">
        <v>1002</v>
      </c>
      <c r="D232" s="275"/>
      <c r="E232" s="275"/>
      <c r="F232" s="275"/>
      <c r="G232" s="275"/>
      <c r="H232" s="275"/>
      <c r="I232" s="275"/>
      <c r="J232" s="276"/>
      <c r="K232" s="277"/>
      <c r="L232" s="277"/>
      <c r="M232" s="282"/>
    </row>
    <row r="233" spans="1:13" s="255" customFormat="1" ht="26.25" thickBot="1">
      <c r="A233" s="279">
        <f>A232+1</f>
        <v>255</v>
      </c>
      <c r="B233" s="280">
        <v>19.100000000000001</v>
      </c>
      <c r="C233" s="283" t="s">
        <v>1003</v>
      </c>
      <c r="D233" s="275"/>
      <c r="E233" s="275"/>
      <c r="F233" s="275"/>
      <c r="G233" s="275"/>
      <c r="H233" s="275"/>
      <c r="I233" s="275"/>
      <c r="J233" s="276"/>
      <c r="K233" s="277"/>
      <c r="L233" s="277"/>
      <c r="M233" s="282"/>
    </row>
    <row r="234" spans="1:13" s="255" customFormat="1" ht="13.5" thickBot="1">
      <c r="A234" s="279">
        <f>A233+1</f>
        <v>256</v>
      </c>
      <c r="B234" s="280">
        <v>19.11</v>
      </c>
      <c r="C234" s="283" t="s">
        <v>533</v>
      </c>
      <c r="D234" s="275">
        <v>3281</v>
      </c>
      <c r="E234" s="275">
        <v>3281</v>
      </c>
      <c r="F234" s="275">
        <v>3281</v>
      </c>
      <c r="G234" s="275">
        <f>+F234-831.6</f>
        <v>2449.4</v>
      </c>
      <c r="H234" s="275">
        <v>3281</v>
      </c>
      <c r="I234" s="275"/>
      <c r="J234" s="275">
        <v>3281</v>
      </c>
      <c r="K234" s="275">
        <v>3281</v>
      </c>
      <c r="L234" s="275">
        <v>3281</v>
      </c>
      <c r="M234" s="293"/>
    </row>
    <row r="235" spans="1:13" s="255" customFormat="1" ht="13.5" thickBot="1">
      <c r="A235" s="279">
        <f>A234+1</f>
        <v>257</v>
      </c>
      <c r="B235" s="280">
        <v>19.12</v>
      </c>
      <c r="C235" s="283" t="s">
        <v>129</v>
      </c>
      <c r="D235" s="275">
        <v>185</v>
      </c>
      <c r="E235" s="275">
        <v>185</v>
      </c>
      <c r="F235" s="275">
        <v>185</v>
      </c>
      <c r="G235" s="275">
        <v>185</v>
      </c>
      <c r="H235" s="275">
        <v>185</v>
      </c>
      <c r="I235" s="275"/>
      <c r="J235" s="275">
        <v>185</v>
      </c>
      <c r="K235" s="275">
        <v>185</v>
      </c>
      <c r="L235" s="275">
        <v>185</v>
      </c>
      <c r="M235" s="293"/>
    </row>
    <row r="236" spans="1:13" s="255" customFormat="1" ht="26.25" thickBot="1">
      <c r="A236" s="279">
        <f>+A235+1</f>
        <v>258</v>
      </c>
      <c r="B236" s="280">
        <v>19.13</v>
      </c>
      <c r="C236" s="281" t="s">
        <v>256</v>
      </c>
      <c r="D236" s="275"/>
      <c r="E236" s="275"/>
      <c r="F236" s="275"/>
      <c r="G236" s="275"/>
      <c r="H236" s="275"/>
      <c r="I236" s="275"/>
      <c r="J236" s="276"/>
      <c r="K236" s="277"/>
      <c r="L236" s="277"/>
      <c r="M236" s="282"/>
    </row>
    <row r="237" spans="1:13" s="255" customFormat="1" ht="32.25" customHeight="1" thickBot="1">
      <c r="A237" s="279">
        <f>A236+1</f>
        <v>259</v>
      </c>
      <c r="B237" s="346" t="s">
        <v>130</v>
      </c>
      <c r="C237" s="347"/>
      <c r="D237" s="289">
        <f>D224+D230+D234+D235</f>
        <v>21346.400000000001</v>
      </c>
      <c r="E237" s="289">
        <f>E224+E230+E234+E235</f>
        <v>43261.2</v>
      </c>
      <c r="F237" s="289">
        <v>17275</v>
      </c>
      <c r="G237" s="289">
        <v>5902.8</v>
      </c>
      <c r="H237" s="289">
        <v>45761.2</v>
      </c>
      <c r="I237" s="289"/>
      <c r="J237" s="289">
        <v>45761.2</v>
      </c>
      <c r="K237" s="289">
        <v>45761.2</v>
      </c>
      <c r="L237" s="289">
        <v>45761.2</v>
      </c>
      <c r="M237" s="293"/>
    </row>
    <row r="238" spans="1:13" s="255" customFormat="1" ht="18" customHeight="1" thickBot="1">
      <c r="A238" s="272">
        <f>A237+1</f>
        <v>260</v>
      </c>
      <c r="B238" s="273">
        <v>20</v>
      </c>
      <c r="C238" s="306" t="s">
        <v>257</v>
      </c>
      <c r="D238" s="275"/>
      <c r="E238" s="275"/>
      <c r="F238" s="275"/>
      <c r="G238" s="275"/>
      <c r="H238" s="275"/>
      <c r="I238" s="275"/>
      <c r="J238" s="276"/>
      <c r="K238" s="277"/>
      <c r="L238" s="277"/>
      <c r="M238" s="278"/>
    </row>
    <row r="239" spans="1:13" s="255" customFormat="1" ht="13.5" thickBot="1">
      <c r="A239" s="279">
        <f>+A238+1</f>
        <v>261</v>
      </c>
      <c r="B239" s="280">
        <v>20.100000000000001</v>
      </c>
      <c r="C239" s="307" t="s">
        <v>259</v>
      </c>
      <c r="D239" s="275">
        <v>3078</v>
      </c>
      <c r="E239" s="275">
        <v>3078</v>
      </c>
      <c r="F239" s="275">
        <v>3078</v>
      </c>
      <c r="G239" s="275"/>
      <c r="H239" s="275">
        <v>3078</v>
      </c>
      <c r="I239" s="275"/>
      <c r="J239" s="275">
        <v>3078</v>
      </c>
      <c r="K239" s="275">
        <v>3078</v>
      </c>
      <c r="L239" s="275">
        <v>3078</v>
      </c>
      <c r="M239" s="293"/>
    </row>
    <row r="240" spans="1:13" s="255" customFormat="1" ht="13.5" thickBot="1">
      <c r="A240" s="279">
        <f>+A239+1</f>
        <v>262</v>
      </c>
      <c r="B240" s="280">
        <v>20.2</v>
      </c>
      <c r="C240" s="307" t="s">
        <v>260</v>
      </c>
      <c r="D240" s="275"/>
      <c r="E240" s="275"/>
      <c r="F240" s="275"/>
      <c r="G240" s="275"/>
      <c r="H240" s="275"/>
      <c r="I240" s="275"/>
      <c r="J240" s="275"/>
      <c r="K240" s="275"/>
      <c r="L240" s="275"/>
      <c r="M240" s="293"/>
    </row>
    <row r="241" spans="1:13" s="255" customFormat="1" ht="26.25" thickBot="1">
      <c r="A241" s="279">
        <f>+A240+1</f>
        <v>263</v>
      </c>
      <c r="B241" s="280">
        <v>20.3</v>
      </c>
      <c r="C241" s="307" t="s">
        <v>261</v>
      </c>
      <c r="D241" s="275"/>
      <c r="E241" s="275"/>
      <c r="F241" s="275"/>
      <c r="G241" s="275"/>
      <c r="H241" s="275"/>
      <c r="I241" s="275"/>
      <c r="J241" s="275"/>
      <c r="K241" s="275"/>
      <c r="L241" s="275"/>
      <c r="M241" s="293"/>
    </row>
    <row r="242" spans="1:13" s="255" customFormat="1" ht="26.25" thickBot="1">
      <c r="A242" s="279">
        <f>+A241+1</f>
        <v>264</v>
      </c>
      <c r="B242" s="280">
        <v>20.399999999999999</v>
      </c>
      <c r="C242" s="307" t="s">
        <v>262</v>
      </c>
      <c r="D242" s="275">
        <v>0</v>
      </c>
      <c r="E242" s="275">
        <v>0</v>
      </c>
      <c r="F242" s="275">
        <v>3863.3</v>
      </c>
      <c r="G242" s="275"/>
      <c r="H242" s="275">
        <v>3863.3</v>
      </c>
      <c r="I242" s="275"/>
      <c r="J242" s="275">
        <v>3863.3</v>
      </c>
      <c r="K242" s="275">
        <v>3863.3</v>
      </c>
      <c r="L242" s="275">
        <v>3863.3</v>
      </c>
      <c r="M242" s="293"/>
    </row>
    <row r="243" spans="1:13" s="255" customFormat="1" ht="26.25" customHeight="1" thickBot="1">
      <c r="A243" s="279">
        <f>+A242+1</f>
        <v>265</v>
      </c>
      <c r="B243" s="346" t="s">
        <v>258</v>
      </c>
      <c r="C243" s="347"/>
      <c r="D243" s="289">
        <f>SUM(D239:D242)</f>
        <v>3078</v>
      </c>
      <c r="E243" s="289">
        <f>SUM(E239:E242)</f>
        <v>3078</v>
      </c>
      <c r="F243" s="275">
        <v>6941.3</v>
      </c>
      <c r="G243" s="275">
        <v>6358.1</v>
      </c>
      <c r="H243" s="275">
        <f>+H242+H239</f>
        <v>6941.3</v>
      </c>
      <c r="I243" s="275"/>
      <c r="J243" s="275">
        <f>+J242+J239</f>
        <v>6941.3</v>
      </c>
      <c r="K243" s="275">
        <f>+K242+K239</f>
        <v>6941.3</v>
      </c>
      <c r="L243" s="275">
        <f>+L242+L239</f>
        <v>6941.3</v>
      </c>
      <c r="M243" s="293"/>
    </row>
    <row r="244" spans="1:13" s="255" customFormat="1" ht="21" customHeight="1" thickBot="1">
      <c r="A244" s="272">
        <f t="shared" ref="A244:A258" si="8">A243+1</f>
        <v>266</v>
      </c>
      <c r="B244" s="273">
        <v>21</v>
      </c>
      <c r="C244" s="274" t="s">
        <v>1004</v>
      </c>
      <c r="D244" s="275"/>
      <c r="E244" s="275"/>
      <c r="F244" s="275"/>
      <c r="G244" s="275"/>
      <c r="H244" s="275"/>
      <c r="I244" s="275"/>
      <c r="J244" s="276"/>
      <c r="K244" s="277"/>
      <c r="L244" s="277"/>
      <c r="M244" s="278"/>
    </row>
    <row r="245" spans="1:13" s="255" customFormat="1" ht="13.5" thickBot="1">
      <c r="A245" s="279">
        <f t="shared" si="8"/>
        <v>267</v>
      </c>
      <c r="B245" s="280">
        <v>21.1</v>
      </c>
      <c r="C245" s="283" t="s">
        <v>121</v>
      </c>
      <c r="D245" s="275"/>
      <c r="E245" s="275"/>
      <c r="F245" s="275"/>
      <c r="G245" s="275"/>
      <c r="H245" s="275"/>
      <c r="I245" s="275"/>
      <c r="J245" s="276"/>
      <c r="K245" s="277"/>
      <c r="L245" s="277"/>
      <c r="M245" s="282"/>
    </row>
    <row r="246" spans="1:13" s="255" customFormat="1" ht="13.5" thickBot="1">
      <c r="A246" s="279">
        <f t="shared" si="8"/>
        <v>268</v>
      </c>
      <c r="B246" s="280">
        <v>21.2</v>
      </c>
      <c r="C246" s="283" t="s">
        <v>103</v>
      </c>
      <c r="D246" s="275"/>
      <c r="E246" s="275"/>
      <c r="F246" s="275"/>
      <c r="G246" s="275"/>
      <c r="H246" s="275"/>
      <c r="I246" s="275"/>
      <c r="J246" s="276"/>
      <c r="K246" s="277"/>
      <c r="L246" s="277"/>
      <c r="M246" s="282"/>
    </row>
    <row r="247" spans="1:13" s="255" customFormat="1" ht="13.5" thickBot="1">
      <c r="A247" s="279">
        <f t="shared" si="8"/>
        <v>269</v>
      </c>
      <c r="B247" s="280">
        <v>21.3</v>
      </c>
      <c r="C247" s="283" t="s">
        <v>104</v>
      </c>
      <c r="D247" s="275"/>
      <c r="E247" s="275"/>
      <c r="F247" s="275"/>
      <c r="G247" s="275"/>
      <c r="H247" s="275"/>
      <c r="I247" s="275"/>
      <c r="J247" s="276"/>
      <c r="K247" s="277"/>
      <c r="L247" s="277"/>
      <c r="M247" s="282"/>
    </row>
    <row r="248" spans="1:13" s="255" customFormat="1" ht="13.5" thickBot="1">
      <c r="A248" s="279">
        <f t="shared" si="8"/>
        <v>270</v>
      </c>
      <c r="B248" s="280">
        <v>21.4</v>
      </c>
      <c r="C248" s="281" t="s">
        <v>135</v>
      </c>
      <c r="D248" s="275"/>
      <c r="E248" s="275"/>
      <c r="F248" s="275"/>
      <c r="G248" s="275"/>
      <c r="H248" s="275">
        <v>2</v>
      </c>
      <c r="I248" s="275"/>
      <c r="J248" s="275">
        <v>2</v>
      </c>
      <c r="K248" s="275">
        <v>2</v>
      </c>
      <c r="L248" s="275">
        <v>2</v>
      </c>
      <c r="M248" s="293"/>
    </row>
    <row r="249" spans="1:13" s="255" customFormat="1" ht="13.5" thickBot="1">
      <c r="A249" s="279">
        <f t="shared" si="8"/>
        <v>271</v>
      </c>
      <c r="B249" s="280">
        <v>21.5</v>
      </c>
      <c r="C249" s="281" t="s">
        <v>136</v>
      </c>
      <c r="D249" s="275"/>
      <c r="E249" s="275"/>
      <c r="F249" s="275"/>
      <c r="G249" s="275"/>
      <c r="H249" s="275">
        <v>1</v>
      </c>
      <c r="I249" s="275"/>
      <c r="J249" s="275">
        <v>1</v>
      </c>
      <c r="K249" s="275">
        <v>1</v>
      </c>
      <c r="L249" s="275">
        <v>1</v>
      </c>
      <c r="M249" s="293"/>
    </row>
    <row r="250" spans="1:13" s="255" customFormat="1" ht="26.25" thickBot="1">
      <c r="A250" s="279">
        <f t="shared" si="8"/>
        <v>272</v>
      </c>
      <c r="B250" s="280">
        <v>21.6</v>
      </c>
      <c r="C250" s="281" t="s">
        <v>137</v>
      </c>
      <c r="D250" s="275"/>
      <c r="E250" s="275"/>
      <c r="F250" s="275"/>
      <c r="G250" s="275"/>
      <c r="H250" s="275">
        <v>57187.775999999998</v>
      </c>
      <c r="I250" s="275"/>
      <c r="J250" s="275">
        <v>57187.775999999998</v>
      </c>
      <c r="K250" s="275">
        <v>57187.775999999998</v>
      </c>
      <c r="L250" s="275">
        <v>57187.775999999998</v>
      </c>
      <c r="M250" s="293"/>
    </row>
    <row r="251" spans="1:13" s="255" customFormat="1" ht="26.25" thickBot="1">
      <c r="A251" s="279">
        <f t="shared" si="8"/>
        <v>273</v>
      </c>
      <c r="B251" s="280">
        <v>21.7</v>
      </c>
      <c r="C251" s="283" t="s">
        <v>142</v>
      </c>
      <c r="D251" s="275"/>
      <c r="E251" s="275"/>
      <c r="F251" s="275"/>
      <c r="G251" s="275"/>
      <c r="H251" s="275"/>
      <c r="I251" s="275"/>
      <c r="J251" s="276"/>
      <c r="K251" s="277"/>
      <c r="L251" s="277"/>
      <c r="M251" s="282"/>
    </row>
    <row r="252" spans="1:13" s="255" customFormat="1" ht="26.25" thickBot="1">
      <c r="A252" s="279">
        <f t="shared" si="8"/>
        <v>274</v>
      </c>
      <c r="B252" s="280">
        <v>21.8</v>
      </c>
      <c r="C252" s="281" t="s">
        <v>138</v>
      </c>
      <c r="D252" s="275"/>
      <c r="E252" s="275"/>
      <c r="F252" s="275"/>
      <c r="G252" s="275"/>
      <c r="H252" s="275"/>
      <c r="I252" s="275"/>
      <c r="J252" s="276"/>
      <c r="K252" s="277"/>
      <c r="L252" s="277"/>
      <c r="M252" s="282"/>
    </row>
    <row r="253" spans="1:13" s="255" customFormat="1" ht="26.25" thickBot="1">
      <c r="A253" s="279">
        <f t="shared" si="8"/>
        <v>275</v>
      </c>
      <c r="B253" s="280">
        <v>21.9</v>
      </c>
      <c r="C253" s="281" t="s">
        <v>139</v>
      </c>
      <c r="D253" s="275"/>
      <c r="E253" s="275"/>
      <c r="F253" s="275"/>
      <c r="G253" s="275"/>
      <c r="H253" s="275"/>
      <c r="I253" s="275"/>
      <c r="J253" s="276"/>
      <c r="K253" s="277"/>
      <c r="L253" s="277"/>
      <c r="M253" s="282"/>
    </row>
    <row r="254" spans="1:13" s="255" customFormat="1" ht="26.25" thickBot="1">
      <c r="A254" s="279">
        <f t="shared" si="8"/>
        <v>276</v>
      </c>
      <c r="B254" s="280">
        <v>21.1</v>
      </c>
      <c r="C254" s="281" t="s">
        <v>529</v>
      </c>
      <c r="D254" s="275"/>
      <c r="E254" s="275"/>
      <c r="F254" s="275"/>
      <c r="G254" s="275"/>
      <c r="H254" s="275"/>
      <c r="I254" s="275"/>
      <c r="J254" s="276"/>
      <c r="K254" s="277"/>
      <c r="L254" s="277"/>
      <c r="M254" s="282"/>
    </row>
    <row r="255" spans="1:13" s="255" customFormat="1" ht="26.25" thickBot="1">
      <c r="A255" s="279">
        <f t="shared" si="8"/>
        <v>277</v>
      </c>
      <c r="B255" s="280">
        <v>21.11</v>
      </c>
      <c r="C255" s="294" t="s">
        <v>105</v>
      </c>
      <c r="D255" s="275"/>
      <c r="E255" s="275"/>
      <c r="F255" s="275"/>
      <c r="G255" s="275"/>
      <c r="H255" s="275">
        <v>57187.8</v>
      </c>
      <c r="I255" s="275"/>
      <c r="J255" s="275">
        <v>57187.8</v>
      </c>
      <c r="K255" s="275">
        <v>57187.8</v>
      </c>
      <c r="L255" s="275">
        <v>57187.8</v>
      </c>
      <c r="M255" s="293"/>
    </row>
    <row r="256" spans="1:13" s="255" customFormat="1" ht="26.25" thickBot="1">
      <c r="A256" s="279">
        <f t="shared" si="8"/>
        <v>278</v>
      </c>
      <c r="B256" s="280">
        <v>21.12</v>
      </c>
      <c r="C256" s="283" t="s">
        <v>106</v>
      </c>
      <c r="D256" s="275">
        <v>500</v>
      </c>
      <c r="E256" s="275">
        <v>500</v>
      </c>
      <c r="F256" s="275">
        <v>500</v>
      </c>
      <c r="G256" s="275"/>
      <c r="H256" s="275">
        <v>100448</v>
      </c>
      <c r="I256" s="275"/>
      <c r="J256" s="275">
        <v>100448</v>
      </c>
      <c r="K256" s="275">
        <v>100448</v>
      </c>
      <c r="L256" s="275">
        <v>100448</v>
      </c>
      <c r="M256" s="293"/>
    </row>
    <row r="257" spans="1:13" s="255" customFormat="1" ht="26.25" thickBot="1">
      <c r="A257" s="279">
        <f t="shared" si="8"/>
        <v>279</v>
      </c>
      <c r="B257" s="280">
        <v>21.13</v>
      </c>
      <c r="C257" s="283" t="s">
        <v>107</v>
      </c>
      <c r="D257" s="275">
        <v>2725</v>
      </c>
      <c r="E257" s="275">
        <v>4531.7</v>
      </c>
      <c r="F257" s="275">
        <v>4531.7</v>
      </c>
      <c r="G257" s="275"/>
      <c r="H257" s="275">
        <v>4531.7</v>
      </c>
      <c r="I257" s="275"/>
      <c r="J257" s="275">
        <v>4531.7</v>
      </c>
      <c r="K257" s="275">
        <v>4531.7</v>
      </c>
      <c r="L257" s="275">
        <v>4531.7</v>
      </c>
      <c r="M257" s="293"/>
    </row>
    <row r="258" spans="1:13" s="255" customFormat="1" ht="32.25" customHeight="1" thickBot="1">
      <c r="A258" s="279">
        <f t="shared" si="8"/>
        <v>280</v>
      </c>
      <c r="B258" s="346" t="s">
        <v>108</v>
      </c>
      <c r="C258" s="347"/>
      <c r="D258" s="289">
        <f>SUM(D256:D257)</f>
        <v>3225</v>
      </c>
      <c r="E258" s="289">
        <f>SUM(E256:E257)</f>
        <v>5031.7</v>
      </c>
      <c r="F258" s="275">
        <v>2519.5</v>
      </c>
      <c r="G258" s="275">
        <v>1730.5</v>
      </c>
      <c r="H258" s="275">
        <f>+H257+H256+H255</f>
        <v>162167.5</v>
      </c>
      <c r="I258" s="275"/>
      <c r="J258" s="275">
        <f>+J257+J256+J255</f>
        <v>162167.5</v>
      </c>
      <c r="K258" s="275">
        <f>+K257+K256+K255</f>
        <v>162167.5</v>
      </c>
      <c r="L258" s="275">
        <f>+L257+L256+L255</f>
        <v>162167.5</v>
      </c>
      <c r="M258" s="293"/>
    </row>
    <row r="259" spans="1:13" s="255" customFormat="1" ht="13.5" thickBot="1">
      <c r="A259" s="272">
        <f>+A258+1</f>
        <v>281</v>
      </c>
      <c r="B259" s="273">
        <v>22</v>
      </c>
      <c r="C259" s="274" t="s">
        <v>132</v>
      </c>
      <c r="D259" s="275"/>
      <c r="E259" s="275"/>
      <c r="F259" s="275"/>
      <c r="G259" s="275"/>
      <c r="H259" s="275"/>
      <c r="I259" s="275"/>
      <c r="J259" s="276"/>
      <c r="K259" s="277"/>
      <c r="L259" s="277"/>
      <c r="M259" s="278"/>
    </row>
    <row r="260" spans="1:13" s="255" customFormat="1" ht="13.5" thickBot="1">
      <c r="A260" s="279">
        <f>A259+1</f>
        <v>282</v>
      </c>
      <c r="B260" s="280">
        <v>22.1</v>
      </c>
      <c r="C260" s="283" t="s">
        <v>1005</v>
      </c>
      <c r="D260" s="275"/>
      <c r="E260" s="275"/>
      <c r="F260" s="275"/>
      <c r="G260" s="275"/>
      <c r="H260" s="275"/>
      <c r="I260" s="275"/>
      <c r="J260" s="276"/>
      <c r="K260" s="277"/>
      <c r="L260" s="277"/>
      <c r="M260" s="282"/>
    </row>
    <row r="261" spans="1:13" s="255" customFormat="1" ht="13.5" thickBot="1">
      <c r="A261" s="279">
        <f>A260+1</f>
        <v>283</v>
      </c>
      <c r="B261" s="280">
        <v>22.2</v>
      </c>
      <c r="C261" s="283" t="s">
        <v>1006</v>
      </c>
      <c r="D261" s="275"/>
      <c r="E261" s="275"/>
      <c r="F261" s="275"/>
      <c r="G261" s="275"/>
      <c r="H261" s="275"/>
      <c r="I261" s="275"/>
      <c r="J261" s="276"/>
      <c r="K261" s="277"/>
      <c r="L261" s="277"/>
      <c r="M261" s="282"/>
    </row>
    <row r="262" spans="1:13" s="255" customFormat="1" ht="13.5" thickBot="1">
      <c r="A262" s="279">
        <f>A261+1</f>
        <v>284</v>
      </c>
      <c r="B262" s="280">
        <v>22.3</v>
      </c>
      <c r="C262" s="283" t="s">
        <v>1007</v>
      </c>
      <c r="D262" s="275">
        <v>750</v>
      </c>
      <c r="E262" s="275">
        <v>750</v>
      </c>
      <c r="F262" s="275">
        <v>750</v>
      </c>
      <c r="G262" s="275"/>
      <c r="H262" s="275">
        <v>750</v>
      </c>
      <c r="I262" s="275"/>
      <c r="J262" s="275">
        <v>750</v>
      </c>
      <c r="K262" s="275">
        <v>750</v>
      </c>
      <c r="L262" s="275">
        <v>750</v>
      </c>
      <c r="M262" s="293"/>
    </row>
    <row r="263" spans="1:13" s="255" customFormat="1" ht="13.5" thickBot="1">
      <c r="A263" s="279">
        <f>A262+1</f>
        <v>285</v>
      </c>
      <c r="B263" s="280">
        <v>22.4</v>
      </c>
      <c r="C263" s="283" t="s">
        <v>133</v>
      </c>
      <c r="D263" s="275">
        <v>307</v>
      </c>
      <c r="E263" s="275">
        <v>307</v>
      </c>
      <c r="F263" s="275">
        <v>307</v>
      </c>
      <c r="G263" s="275"/>
      <c r="H263" s="275">
        <v>307</v>
      </c>
      <c r="I263" s="275"/>
      <c r="J263" s="275">
        <v>307</v>
      </c>
      <c r="K263" s="275">
        <v>307</v>
      </c>
      <c r="L263" s="275">
        <v>307</v>
      </c>
      <c r="M263" s="293"/>
    </row>
    <row r="264" spans="1:13" s="255" customFormat="1" ht="24" customHeight="1" thickBot="1">
      <c r="A264" s="279">
        <f>A263+1</f>
        <v>286</v>
      </c>
      <c r="B264" s="346" t="s">
        <v>131</v>
      </c>
      <c r="C264" s="347"/>
      <c r="D264" s="289">
        <f>SUM(D262:D263)</f>
        <v>1057</v>
      </c>
      <c r="E264" s="289">
        <f>SUM(E262:E263)</f>
        <v>1057</v>
      </c>
      <c r="F264" s="275">
        <v>1057</v>
      </c>
      <c r="G264" s="275">
        <v>426.9</v>
      </c>
      <c r="H264" s="275">
        <v>1057</v>
      </c>
      <c r="I264" s="275"/>
      <c r="J264" s="275">
        <v>1057</v>
      </c>
      <c r="K264" s="275">
        <v>1057</v>
      </c>
      <c r="L264" s="275">
        <v>1057</v>
      </c>
      <c r="M264" s="293"/>
    </row>
    <row r="265" spans="1:13" s="255" customFormat="1" ht="24" customHeight="1" thickBot="1">
      <c r="A265" s="308">
        <f>+A264+1</f>
        <v>287</v>
      </c>
      <c r="B265" s="360" t="s">
        <v>109</v>
      </c>
      <c r="C265" s="361"/>
      <c r="D265" s="289">
        <f>D21+D30+D36+D61+D93+D103+D116+D169+D173+D179+D184+D206+D208+D222+D237+D243+D258+D264</f>
        <v>2383822.5</v>
      </c>
      <c r="E265" s="289">
        <f>E21+E30+E36+E61+E93+E103+E116+E169+E173+E179+E184+E206+E208+E222+E237+E243+E258+E264</f>
        <v>2895839.5000000005</v>
      </c>
      <c r="F265" s="275">
        <f>+F264+F258+F243+F237+F222+F206+F179+F173+F169+G121</f>
        <v>1641503.7</v>
      </c>
      <c r="G265" s="275"/>
      <c r="H265" s="289">
        <f>+H264+H258+H243+H237+H222+H208+H206+H184+H18107+H217+H213+H201+H192+H179+H173+H169+H116+H103+H93+H61+H36+H30+H21</f>
        <v>3725321.0452999999</v>
      </c>
      <c r="I265" s="275"/>
      <c r="J265" s="289">
        <f>+J264+J258+J243+J237+J222+J208+J206+J184+J18107+J217+J213+J201+J192+J179+J173+J169+J116+J103+J93+J61+J36+J30+J21</f>
        <v>3725321.0452999999</v>
      </c>
      <c r="K265" s="289">
        <f>+K264+K258+K243+K237+K222+K208+K206+K184+K18107+K217+K213+K201+K192+K179+K173+K169+K116+K103+K93+K61+K36+K30+K21</f>
        <v>4902531.0040000007</v>
      </c>
      <c r="L265" s="289">
        <f>+L264+L258+L243+L237+L222+L208+L206+L184+L18107+L217+L213+L201+L192+L179+L173+L169+L116+L103+L93+L61+L36+L30+L21</f>
        <v>5159542.3040000005</v>
      </c>
      <c r="M265" s="309"/>
    </row>
    <row r="266" spans="1:13" s="255" customFormat="1" ht="15" customHeight="1" thickBot="1">
      <c r="A266" s="272">
        <f>+A265+1</f>
        <v>288</v>
      </c>
      <c r="B266" s="273">
        <v>23</v>
      </c>
      <c r="C266" s="310" t="s">
        <v>110</v>
      </c>
      <c r="D266" s="275"/>
      <c r="E266" s="275"/>
      <c r="F266" s="275"/>
      <c r="G266" s="275"/>
      <c r="H266" s="275"/>
      <c r="I266" s="275"/>
      <c r="J266" s="276"/>
      <c r="K266" s="277"/>
      <c r="L266" s="277"/>
      <c r="M266" s="278"/>
    </row>
    <row r="267" spans="1:13" s="255" customFormat="1" ht="13.5" thickBot="1">
      <c r="A267" s="279">
        <f>A266+1</f>
        <v>289</v>
      </c>
      <c r="B267" s="280">
        <v>23.1</v>
      </c>
      <c r="C267" s="283" t="s">
        <v>111</v>
      </c>
      <c r="D267" s="275"/>
      <c r="E267" s="275"/>
      <c r="F267" s="275"/>
      <c r="G267" s="275"/>
      <c r="H267" s="275"/>
      <c r="I267" s="275"/>
      <c r="J267" s="276"/>
      <c r="K267" s="277"/>
      <c r="L267" s="277"/>
      <c r="M267" s="282"/>
    </row>
    <row r="268" spans="1:13" s="255" customFormat="1" ht="13.5" thickBot="1">
      <c r="A268" s="279">
        <f>A267+1</f>
        <v>290</v>
      </c>
      <c r="B268" s="280">
        <v>23.2</v>
      </c>
      <c r="C268" s="283" t="s">
        <v>112</v>
      </c>
      <c r="D268" s="275">
        <v>61284</v>
      </c>
      <c r="E268" s="275">
        <v>79200</v>
      </c>
      <c r="F268" s="275">
        <v>79200</v>
      </c>
      <c r="G268" s="275"/>
      <c r="H268" s="275">
        <v>79200</v>
      </c>
      <c r="I268" s="275"/>
      <c r="J268" s="275">
        <v>79200</v>
      </c>
      <c r="K268" s="275">
        <v>79200</v>
      </c>
      <c r="L268" s="275">
        <v>79200</v>
      </c>
      <c r="M268" s="293"/>
    </row>
    <row r="269" spans="1:13" s="255" customFormat="1" ht="26.25" thickBot="1">
      <c r="A269" s="279">
        <f>+A268+1</f>
        <v>291</v>
      </c>
      <c r="B269" s="280">
        <v>23.3</v>
      </c>
      <c r="C269" s="311" t="s">
        <v>122</v>
      </c>
      <c r="D269" s="275"/>
      <c r="E269" s="275"/>
      <c r="F269" s="275"/>
      <c r="G269" s="275"/>
      <c r="H269" s="275"/>
      <c r="I269" s="275"/>
      <c r="J269" s="276"/>
      <c r="K269" s="277"/>
      <c r="L269" s="277"/>
      <c r="M269" s="282"/>
    </row>
    <row r="270" spans="1:13" s="255" customFormat="1" ht="26.25" thickBot="1">
      <c r="A270" s="279">
        <f t="shared" ref="A270:A279" si="9">A269+1</f>
        <v>292</v>
      </c>
      <c r="B270" s="280">
        <v>23.4</v>
      </c>
      <c r="C270" s="312" t="s">
        <v>859</v>
      </c>
      <c r="D270" s="275"/>
      <c r="E270" s="275"/>
      <c r="F270" s="275"/>
      <c r="G270" s="275"/>
      <c r="H270" s="275"/>
      <c r="I270" s="275"/>
      <c r="J270" s="276"/>
      <c r="K270" s="277"/>
      <c r="L270" s="277"/>
      <c r="M270" s="282"/>
    </row>
    <row r="271" spans="1:13" s="255" customFormat="1" ht="26.25" thickBot="1">
      <c r="A271" s="279">
        <f t="shared" si="9"/>
        <v>293</v>
      </c>
      <c r="B271" s="280">
        <v>23.5</v>
      </c>
      <c r="C271" s="312" t="s">
        <v>841</v>
      </c>
      <c r="D271" s="275"/>
      <c r="E271" s="275"/>
      <c r="F271" s="275"/>
      <c r="G271" s="275"/>
      <c r="H271" s="275"/>
      <c r="I271" s="275"/>
      <c r="J271" s="276"/>
      <c r="K271" s="277"/>
      <c r="L271" s="277"/>
      <c r="M271" s="282"/>
    </row>
    <row r="272" spans="1:13" s="255" customFormat="1" ht="13.5" thickBot="1">
      <c r="A272" s="279">
        <f t="shared" si="9"/>
        <v>294</v>
      </c>
      <c r="B272" s="280">
        <v>23.6</v>
      </c>
      <c r="C272" s="283" t="s">
        <v>113</v>
      </c>
      <c r="D272" s="275">
        <v>24470.400000000001</v>
      </c>
      <c r="E272" s="275">
        <v>57630.9</v>
      </c>
      <c r="F272" s="275">
        <v>57630.9</v>
      </c>
      <c r="G272" s="275"/>
      <c r="H272" s="275">
        <v>57630.9</v>
      </c>
      <c r="I272" s="275"/>
      <c r="J272" s="275">
        <v>57630.9</v>
      </c>
      <c r="K272" s="275">
        <v>57630.9</v>
      </c>
      <c r="L272" s="275">
        <v>57630.9</v>
      </c>
      <c r="M272" s="293"/>
    </row>
    <row r="273" spans="1:13" s="255" customFormat="1" ht="13.5" thickBot="1">
      <c r="A273" s="279">
        <f t="shared" si="9"/>
        <v>295</v>
      </c>
      <c r="B273" s="280">
        <v>23.7</v>
      </c>
      <c r="C273" s="296" t="s">
        <v>114</v>
      </c>
      <c r="D273" s="275"/>
      <c r="E273" s="275"/>
      <c r="F273" s="275"/>
      <c r="G273" s="275"/>
      <c r="H273" s="275">
        <f>+H289-H272-H268</f>
        <v>7383114.3052999992</v>
      </c>
      <c r="I273" s="275"/>
      <c r="J273" s="275">
        <v>5613443.5640000002</v>
      </c>
      <c r="K273" s="276"/>
      <c r="L273" s="277"/>
      <c r="M273" s="282"/>
    </row>
    <row r="274" spans="1:13" s="255" customFormat="1" ht="13.5" thickBot="1">
      <c r="A274" s="272">
        <f t="shared" si="9"/>
        <v>296</v>
      </c>
      <c r="B274" s="273">
        <v>24</v>
      </c>
      <c r="C274" s="310" t="s">
        <v>115</v>
      </c>
      <c r="D274" s="275">
        <v>1</v>
      </c>
      <c r="E274" s="275">
        <v>1</v>
      </c>
      <c r="F274" s="275">
        <v>1</v>
      </c>
      <c r="G274" s="275"/>
      <c r="H274" s="275">
        <v>1</v>
      </c>
      <c r="I274" s="275"/>
      <c r="J274" s="275">
        <v>1</v>
      </c>
      <c r="K274" s="275">
        <v>1</v>
      </c>
      <c r="L274" s="275">
        <v>1</v>
      </c>
      <c r="M274" s="313"/>
    </row>
    <row r="275" spans="1:13" s="255" customFormat="1" ht="13.5" thickBot="1">
      <c r="A275" s="272">
        <f t="shared" si="9"/>
        <v>297</v>
      </c>
      <c r="B275" s="273">
        <v>25</v>
      </c>
      <c r="C275" s="310" t="s">
        <v>116</v>
      </c>
      <c r="D275" s="275">
        <v>54</v>
      </c>
      <c r="E275" s="275">
        <v>65</v>
      </c>
      <c r="F275" s="275">
        <v>80</v>
      </c>
      <c r="G275" s="275"/>
      <c r="H275" s="275">
        <v>73</v>
      </c>
      <c r="I275" s="275"/>
      <c r="J275" s="275">
        <v>73</v>
      </c>
      <c r="K275" s="276">
        <v>80</v>
      </c>
      <c r="L275" s="277">
        <v>85</v>
      </c>
      <c r="M275" s="278"/>
    </row>
    <row r="276" spans="1:13" s="255" customFormat="1" ht="13.5" thickBot="1">
      <c r="A276" s="279">
        <f t="shared" si="9"/>
        <v>298</v>
      </c>
      <c r="B276" s="280">
        <v>25.1</v>
      </c>
      <c r="C276" s="283" t="s">
        <v>577</v>
      </c>
      <c r="D276" s="275">
        <v>54</v>
      </c>
      <c r="E276" s="275">
        <v>65</v>
      </c>
      <c r="F276" s="275">
        <v>54</v>
      </c>
      <c r="G276" s="275"/>
      <c r="H276" s="275">
        <v>73</v>
      </c>
      <c r="I276" s="275"/>
      <c r="J276" s="275">
        <v>73</v>
      </c>
      <c r="K276" s="276">
        <v>75</v>
      </c>
      <c r="L276" s="277">
        <v>80</v>
      </c>
      <c r="M276" s="282"/>
    </row>
    <row r="277" spans="1:13" s="255" customFormat="1" ht="13.5" thickBot="1">
      <c r="A277" s="279">
        <f t="shared" si="9"/>
        <v>299</v>
      </c>
      <c r="B277" s="280">
        <v>25.2</v>
      </c>
      <c r="C277" s="283" t="s">
        <v>117</v>
      </c>
      <c r="D277" s="275">
        <v>1</v>
      </c>
      <c r="E277" s="275">
        <v>1</v>
      </c>
      <c r="F277" s="275">
        <v>1</v>
      </c>
      <c r="G277" s="275"/>
      <c r="H277" s="275">
        <v>1</v>
      </c>
      <c r="I277" s="275"/>
      <c r="J277" s="275">
        <v>1</v>
      </c>
      <c r="K277" s="276">
        <v>1</v>
      </c>
      <c r="L277" s="277">
        <v>1</v>
      </c>
      <c r="M277" s="282"/>
    </row>
    <row r="278" spans="1:13" s="255" customFormat="1" ht="13.5" thickBot="1">
      <c r="A278" s="279">
        <f t="shared" si="9"/>
        <v>300</v>
      </c>
      <c r="B278" s="280">
        <v>25.3</v>
      </c>
      <c r="C278" s="283" t="s">
        <v>118</v>
      </c>
      <c r="D278" s="275">
        <v>53</v>
      </c>
      <c r="E278" s="275">
        <v>53</v>
      </c>
      <c r="F278" s="275">
        <v>53</v>
      </c>
      <c r="G278" s="275"/>
      <c r="H278" s="275">
        <v>53</v>
      </c>
      <c r="I278" s="275"/>
      <c r="J278" s="275">
        <v>53</v>
      </c>
      <c r="K278" s="276">
        <v>74</v>
      </c>
      <c r="L278" s="277">
        <v>79</v>
      </c>
      <c r="M278" s="282"/>
    </row>
    <row r="279" spans="1:13" s="255" customFormat="1" ht="13.5" thickBot="1">
      <c r="A279" s="279">
        <f t="shared" si="9"/>
        <v>301</v>
      </c>
      <c r="B279" s="280">
        <v>25.4</v>
      </c>
      <c r="C279" s="296" t="s">
        <v>119</v>
      </c>
      <c r="D279" s="275"/>
      <c r="E279" s="275"/>
      <c r="F279" s="275"/>
      <c r="G279" s="275"/>
      <c r="H279" s="275"/>
      <c r="I279" s="275"/>
      <c r="J279" s="275"/>
      <c r="K279" s="276"/>
      <c r="L279" s="277"/>
      <c r="M279" s="282"/>
    </row>
    <row r="280" spans="1:13" s="255" customFormat="1" ht="13.5" thickBot="1">
      <c r="A280" s="314">
        <f>+A279+1</f>
        <v>302</v>
      </c>
      <c r="B280" s="315">
        <v>25.6</v>
      </c>
      <c r="C280" s="316" t="s">
        <v>120</v>
      </c>
      <c r="D280" s="317">
        <v>0</v>
      </c>
      <c r="E280" s="289">
        <v>11</v>
      </c>
      <c r="F280" s="275">
        <v>18</v>
      </c>
      <c r="G280" s="275"/>
      <c r="H280" s="275">
        <v>19</v>
      </c>
      <c r="I280" s="275"/>
      <c r="J280" s="275">
        <v>19</v>
      </c>
      <c r="K280" s="276">
        <v>5</v>
      </c>
      <c r="L280" s="277">
        <v>5</v>
      </c>
      <c r="M280" s="282"/>
    </row>
    <row r="281" spans="1:13" s="255" customFormat="1" ht="13.5" thickBot="1">
      <c r="A281" s="318"/>
      <c r="B281" s="319"/>
      <c r="C281" s="320" t="s">
        <v>939</v>
      </c>
      <c r="D281" s="321">
        <v>10000</v>
      </c>
      <c r="E281" s="321">
        <v>25000</v>
      </c>
      <c r="F281" s="321">
        <v>8000</v>
      </c>
      <c r="G281" s="321">
        <v>3633.5</v>
      </c>
      <c r="H281" s="321">
        <v>25000</v>
      </c>
      <c r="I281" s="322"/>
      <c r="J281" s="321">
        <v>25000</v>
      </c>
      <c r="K281" s="322">
        <f>J281*20%+J281</f>
        <v>30000</v>
      </c>
      <c r="L281" s="322">
        <f>K281*20%+K281</f>
        <v>36000</v>
      </c>
      <c r="M281" s="323"/>
    </row>
    <row r="282" spans="1:13" s="255" customFormat="1" ht="13.5" thickBot="1">
      <c r="A282" s="324"/>
      <c r="B282" s="325"/>
      <c r="C282" s="326" t="s">
        <v>940</v>
      </c>
      <c r="D282" s="321">
        <v>27480</v>
      </c>
      <c r="E282" s="321">
        <v>27480</v>
      </c>
      <c r="F282" s="321">
        <v>23815.9</v>
      </c>
      <c r="G282" s="327"/>
      <c r="H282" s="321">
        <v>27480</v>
      </c>
      <c r="I282" s="328"/>
      <c r="J282" s="321">
        <v>27480</v>
      </c>
      <c r="K282" s="328">
        <f>J282*20%+J282</f>
        <v>32976</v>
      </c>
      <c r="L282" s="328">
        <f>K282*20%+K282</f>
        <v>39571.199999999997</v>
      </c>
      <c r="M282" s="329"/>
    </row>
    <row r="283" spans="1:13" s="255" customFormat="1" ht="13.5" thickBot="1">
      <c r="A283" s="324"/>
      <c r="B283" s="325"/>
      <c r="C283" s="326" t="s">
        <v>947</v>
      </c>
      <c r="D283" s="321">
        <v>0</v>
      </c>
      <c r="E283" s="321">
        <v>0</v>
      </c>
      <c r="F283" s="321">
        <v>0</v>
      </c>
      <c r="G283" s="321">
        <v>0</v>
      </c>
      <c r="H283" s="321">
        <v>142519.16</v>
      </c>
      <c r="I283" s="321"/>
      <c r="J283" s="321">
        <v>142519.16</v>
      </c>
      <c r="K283" s="321">
        <v>150000</v>
      </c>
      <c r="L283" s="321">
        <v>160000</v>
      </c>
      <c r="M283" s="329"/>
    </row>
    <row r="284" spans="1:13" s="255" customFormat="1" ht="13.5" thickBot="1">
      <c r="A284" s="324"/>
      <c r="B284" s="325"/>
      <c r="C284" s="326" t="s">
        <v>941</v>
      </c>
      <c r="D284" s="321">
        <v>5000</v>
      </c>
      <c r="E284" s="321">
        <v>9000</v>
      </c>
      <c r="F284" s="321">
        <v>3900</v>
      </c>
      <c r="G284" s="321">
        <v>646.5</v>
      </c>
      <c r="H284" s="321">
        <v>82225</v>
      </c>
      <c r="I284" s="321"/>
      <c r="J284" s="321">
        <v>82225</v>
      </c>
      <c r="K284" s="321">
        <v>85000</v>
      </c>
      <c r="L284" s="321">
        <v>88000</v>
      </c>
      <c r="M284" s="329"/>
    </row>
    <row r="285" spans="1:13" s="255" customFormat="1" ht="13.5" thickBot="1">
      <c r="A285" s="324"/>
      <c r="B285" s="325"/>
      <c r="C285" s="326" t="s">
        <v>942</v>
      </c>
      <c r="D285" s="321">
        <v>0</v>
      </c>
      <c r="E285" s="321">
        <v>0</v>
      </c>
      <c r="F285" s="321">
        <v>0</v>
      </c>
      <c r="G285" s="321">
        <v>0</v>
      </c>
      <c r="H285" s="321">
        <v>2400</v>
      </c>
      <c r="I285" s="321"/>
      <c r="J285" s="321">
        <v>2400</v>
      </c>
      <c r="K285" s="321">
        <v>2400</v>
      </c>
      <c r="L285" s="321">
        <v>2400</v>
      </c>
      <c r="M285" s="329"/>
    </row>
    <row r="286" spans="1:13" s="255" customFormat="1" ht="13.5" thickBot="1">
      <c r="A286" s="324"/>
      <c r="B286" s="325"/>
      <c r="C286" s="326" t="s">
        <v>949</v>
      </c>
      <c r="D286" s="321">
        <v>0</v>
      </c>
      <c r="E286" s="321">
        <v>0</v>
      </c>
      <c r="F286" s="321">
        <v>0</v>
      </c>
      <c r="G286" s="321">
        <v>0</v>
      </c>
      <c r="H286" s="321">
        <v>515000</v>
      </c>
      <c r="I286" s="321"/>
      <c r="J286" s="321">
        <v>515000</v>
      </c>
      <c r="K286" s="321">
        <v>600000</v>
      </c>
      <c r="L286" s="321">
        <v>600000</v>
      </c>
      <c r="M286" s="329"/>
    </row>
    <row r="287" spans="1:13" s="255" customFormat="1" ht="26.25" thickBot="1">
      <c r="A287" s="324"/>
      <c r="B287" s="325"/>
      <c r="C287" s="326" t="s">
        <v>948</v>
      </c>
      <c r="D287" s="321">
        <v>0</v>
      </c>
      <c r="E287" s="321">
        <v>0</v>
      </c>
      <c r="F287" s="321">
        <v>0</v>
      </c>
      <c r="G287" s="321">
        <v>0</v>
      </c>
      <c r="H287" s="321">
        <v>3000000</v>
      </c>
      <c r="I287" s="321"/>
      <c r="J287" s="321">
        <v>3000000</v>
      </c>
      <c r="K287" s="321">
        <v>3000000</v>
      </c>
      <c r="L287" s="321">
        <v>3000000</v>
      </c>
      <c r="M287" s="329"/>
    </row>
    <row r="288" spans="1:13" s="255" customFormat="1" ht="13.5" thickBot="1">
      <c r="A288" s="279"/>
      <c r="B288" s="280"/>
      <c r="C288" s="330" t="s">
        <v>943</v>
      </c>
      <c r="D288" s="289"/>
      <c r="E288" s="289"/>
      <c r="F288" s="289"/>
      <c r="G288" s="289"/>
      <c r="H288" s="289">
        <f>+SUM(H281:H287)</f>
        <v>3794624.16</v>
      </c>
      <c r="I288" s="289"/>
      <c r="J288" s="289">
        <f>+SUM(J281:J287)</f>
        <v>3794624.16</v>
      </c>
      <c r="K288" s="289">
        <f>+SUM(K281:K287)</f>
        <v>3900376</v>
      </c>
      <c r="L288" s="289">
        <f>+SUM(L281:L287)</f>
        <v>3925971.2</v>
      </c>
      <c r="M288" s="331"/>
    </row>
    <row r="289" spans="1:13" ht="13.5" thickBot="1">
      <c r="A289" s="348" t="s">
        <v>946</v>
      </c>
      <c r="B289" s="349"/>
      <c r="C289" s="350"/>
      <c r="D289" s="275"/>
      <c r="E289" s="275"/>
      <c r="F289" s="275"/>
      <c r="G289" s="275"/>
      <c r="H289" s="289">
        <f>+H265+H288</f>
        <v>7519945.2052999996</v>
      </c>
      <c r="I289" s="275"/>
      <c r="J289" s="289">
        <f>+J265+J288</f>
        <v>7519945.2052999996</v>
      </c>
      <c r="K289" s="289">
        <f>+K265+K288</f>
        <v>8802907.0040000007</v>
      </c>
      <c r="L289" s="289">
        <f>+L265+L288</f>
        <v>9085513.5040000007</v>
      </c>
      <c r="M289" s="293"/>
    </row>
    <row r="290" spans="1:13" ht="14.25">
      <c r="A290" s="257"/>
      <c r="B290" s="257"/>
      <c r="C290" s="258"/>
      <c r="D290" s="146"/>
      <c r="E290" s="146"/>
      <c r="F290" s="146"/>
      <c r="G290" s="146"/>
      <c r="H290" s="146"/>
      <c r="I290" s="146"/>
      <c r="J290" s="146"/>
      <c r="K290" s="146"/>
      <c r="L290" s="146"/>
      <c r="M290" s="260"/>
    </row>
    <row r="291" spans="1:13" ht="14.25">
      <c r="A291" s="257"/>
      <c r="B291" s="257"/>
      <c r="C291" s="258"/>
      <c r="D291" s="146"/>
      <c r="E291" s="146"/>
      <c r="F291" s="146"/>
      <c r="G291" s="146"/>
      <c r="H291" s="146"/>
      <c r="I291" s="146"/>
      <c r="J291" s="146"/>
      <c r="K291" s="146"/>
      <c r="L291" s="146"/>
      <c r="M291" s="260"/>
    </row>
    <row r="292" spans="1:13" ht="12.75" customHeight="1">
      <c r="A292" s="257"/>
      <c r="B292" s="257"/>
      <c r="C292" s="258"/>
      <c r="D292" s="146"/>
      <c r="E292" s="359" t="s">
        <v>950</v>
      </c>
      <c r="F292" s="359"/>
      <c r="G292" s="359"/>
      <c r="H292" s="359"/>
      <c r="I292" s="359"/>
      <c r="J292" s="359"/>
      <c r="K292" s="359"/>
      <c r="L292" s="146"/>
      <c r="M292" s="260"/>
    </row>
    <row r="293" spans="1:13" ht="27" customHeight="1">
      <c r="A293" s="257"/>
      <c r="B293" s="257"/>
      <c r="C293" s="258"/>
      <c r="D293" s="146"/>
      <c r="E293" s="359" t="s">
        <v>951</v>
      </c>
      <c r="F293" s="359"/>
      <c r="G293" s="359"/>
      <c r="H293" s="146"/>
      <c r="I293" s="146"/>
      <c r="J293" s="146"/>
      <c r="K293" s="146"/>
      <c r="L293" s="146"/>
      <c r="M293" s="260"/>
    </row>
    <row r="294" spans="1:13" ht="32.25" customHeight="1">
      <c r="A294" s="257"/>
      <c r="B294" s="257"/>
      <c r="C294" s="258"/>
      <c r="D294" s="146"/>
      <c r="E294" s="359" t="s">
        <v>952</v>
      </c>
      <c r="F294" s="359"/>
      <c r="G294" s="359"/>
      <c r="H294" s="146"/>
      <c r="I294" s="146"/>
      <c r="J294" s="146"/>
      <c r="K294" s="146"/>
      <c r="L294" s="146"/>
      <c r="M294" s="260"/>
    </row>
    <row r="295" spans="1:13" ht="14.25">
      <c r="A295" s="257"/>
      <c r="B295" s="257"/>
      <c r="C295" s="258"/>
      <c r="D295" s="146"/>
      <c r="E295" s="146"/>
      <c r="F295" s="146"/>
      <c r="G295" s="146"/>
      <c r="H295" s="146"/>
      <c r="I295" s="146"/>
      <c r="J295" s="146"/>
      <c r="K295" s="146"/>
      <c r="L295" s="146"/>
      <c r="M295" s="260"/>
    </row>
    <row r="296" spans="1:13" ht="14.25">
      <c r="A296" s="257"/>
      <c r="B296" s="257"/>
      <c r="C296" s="258"/>
      <c r="D296" s="146"/>
      <c r="E296" s="146"/>
      <c r="F296" s="146"/>
      <c r="G296" s="146"/>
      <c r="H296" s="146"/>
      <c r="I296" s="146"/>
      <c r="J296" s="146"/>
      <c r="K296" s="146"/>
      <c r="L296" s="146"/>
      <c r="M296" s="260"/>
    </row>
    <row r="297" spans="1:13" ht="14.25">
      <c r="A297" s="257"/>
      <c r="B297" s="257"/>
      <c r="C297" s="258"/>
      <c r="D297" s="146"/>
      <c r="E297" s="146"/>
      <c r="F297" s="146"/>
      <c r="G297" s="146"/>
      <c r="H297" s="146"/>
      <c r="I297" s="146"/>
      <c r="J297" s="146"/>
      <c r="K297" s="146"/>
      <c r="L297" s="146"/>
      <c r="M297" s="260"/>
    </row>
    <row r="298" spans="1:13" ht="14.25">
      <c r="A298" s="257"/>
      <c r="B298" s="257"/>
      <c r="C298" s="258"/>
      <c r="D298" s="146"/>
      <c r="E298" s="146"/>
      <c r="F298" s="146"/>
      <c r="G298" s="146"/>
      <c r="H298" s="146"/>
      <c r="I298" s="146"/>
      <c r="J298" s="146"/>
      <c r="K298" s="146"/>
      <c r="L298" s="146"/>
      <c r="M298" s="260"/>
    </row>
    <row r="299" spans="1:13" ht="14.25">
      <c r="A299" s="257"/>
      <c r="B299" s="257"/>
      <c r="C299" s="258"/>
      <c r="D299" s="146"/>
      <c r="E299" s="146"/>
      <c r="F299" s="146"/>
      <c r="G299" s="146"/>
      <c r="H299" s="146"/>
      <c r="I299" s="146"/>
      <c r="J299" s="146"/>
      <c r="K299" s="146"/>
      <c r="L299" s="146"/>
      <c r="M299" s="260"/>
    </row>
    <row r="300" spans="1:13" ht="14.25">
      <c r="A300" s="257"/>
      <c r="B300" s="257"/>
      <c r="C300" s="258"/>
      <c r="D300" s="146"/>
      <c r="E300" s="146"/>
      <c r="F300" s="146"/>
      <c r="G300" s="146"/>
      <c r="H300" s="146"/>
      <c r="I300" s="146"/>
      <c r="J300" s="146"/>
      <c r="K300" s="146"/>
      <c r="L300" s="146"/>
      <c r="M300" s="260"/>
    </row>
    <row r="301" spans="1:13" ht="14.25">
      <c r="A301" s="257"/>
      <c r="B301" s="257"/>
      <c r="C301" s="258"/>
      <c r="D301" s="146"/>
      <c r="E301" s="146"/>
      <c r="F301" s="146"/>
      <c r="G301" s="146"/>
      <c r="H301" s="146"/>
      <c r="I301" s="146"/>
      <c r="J301" s="146"/>
      <c r="K301" s="146"/>
      <c r="L301" s="146"/>
      <c r="M301" s="260"/>
    </row>
    <row r="302" spans="1:13" ht="14.25">
      <c r="A302" s="257"/>
      <c r="B302" s="257"/>
      <c r="C302" s="258"/>
      <c r="D302" s="146"/>
      <c r="E302" s="146"/>
      <c r="F302" s="146"/>
      <c r="G302" s="146"/>
      <c r="H302" s="146"/>
      <c r="I302" s="146"/>
      <c r="J302" s="146"/>
      <c r="K302" s="146"/>
      <c r="L302" s="146"/>
      <c r="M302" s="260"/>
    </row>
    <row r="303" spans="1:13" ht="14.25">
      <c r="A303" s="257"/>
      <c r="B303" s="257"/>
      <c r="C303" s="258"/>
      <c r="D303" s="146"/>
      <c r="E303" s="146"/>
      <c r="F303" s="146"/>
      <c r="G303" s="146"/>
      <c r="H303" s="146"/>
      <c r="I303" s="146"/>
      <c r="J303" s="146"/>
      <c r="K303" s="146"/>
      <c r="L303" s="146"/>
      <c r="M303" s="260"/>
    </row>
    <row r="304" spans="1:13" ht="14.25">
      <c r="A304" s="257"/>
      <c r="B304" s="257"/>
      <c r="C304" s="258"/>
      <c r="D304" s="146"/>
      <c r="E304" s="146"/>
      <c r="F304" s="146"/>
      <c r="G304" s="146"/>
      <c r="H304" s="146"/>
      <c r="I304" s="146"/>
      <c r="J304" s="146"/>
      <c r="K304" s="146"/>
      <c r="L304" s="146"/>
      <c r="M304" s="260"/>
    </row>
    <row r="305" spans="1:13" ht="14.25">
      <c r="A305" s="257"/>
      <c r="B305" s="257"/>
      <c r="C305" s="258"/>
      <c r="D305" s="146"/>
      <c r="E305" s="146"/>
      <c r="F305" s="146"/>
      <c r="G305" s="146"/>
      <c r="H305" s="146"/>
      <c r="I305" s="146"/>
      <c r="J305" s="146"/>
      <c r="K305" s="146"/>
      <c r="L305" s="146"/>
      <c r="M305" s="260"/>
    </row>
    <row r="306" spans="1:13" ht="14.25">
      <c r="A306" s="257"/>
      <c r="B306" s="257"/>
      <c r="C306" s="258"/>
      <c r="D306" s="146"/>
      <c r="E306" s="146"/>
      <c r="F306" s="146"/>
      <c r="G306" s="146"/>
      <c r="H306" s="146"/>
      <c r="I306" s="146"/>
      <c r="J306" s="146"/>
      <c r="K306" s="146"/>
      <c r="L306" s="146"/>
      <c r="M306" s="260"/>
    </row>
    <row r="307" spans="1:13" ht="14.25">
      <c r="A307" s="257"/>
      <c r="B307" s="257"/>
      <c r="C307" s="258"/>
      <c r="D307" s="146"/>
      <c r="E307" s="146"/>
      <c r="F307" s="146"/>
      <c r="G307" s="146"/>
      <c r="H307" s="146"/>
      <c r="I307" s="146"/>
      <c r="J307" s="146"/>
      <c r="K307" s="146"/>
      <c r="L307" s="146"/>
      <c r="M307" s="260"/>
    </row>
    <row r="308" spans="1:13" ht="14.25">
      <c r="A308" s="257"/>
      <c r="B308" s="257"/>
      <c r="C308" s="258"/>
      <c r="D308" s="146"/>
      <c r="E308" s="146"/>
      <c r="F308" s="146"/>
      <c r="G308" s="146"/>
      <c r="H308" s="146"/>
      <c r="I308" s="146"/>
      <c r="J308" s="146"/>
      <c r="K308" s="146"/>
      <c r="L308" s="146"/>
      <c r="M308" s="260"/>
    </row>
    <row r="309" spans="1:13" ht="14.25">
      <c r="A309" s="257"/>
      <c r="B309" s="257"/>
      <c r="C309" s="258"/>
      <c r="D309" s="146"/>
      <c r="E309" s="146"/>
      <c r="F309" s="146"/>
      <c r="G309" s="146"/>
      <c r="H309" s="146"/>
      <c r="I309" s="146"/>
      <c r="J309" s="146"/>
      <c r="K309" s="146"/>
      <c r="L309" s="146"/>
      <c r="M309" s="260"/>
    </row>
    <row r="310" spans="1:13" ht="14.25">
      <c r="A310" s="257"/>
      <c r="B310" s="257"/>
      <c r="C310" s="258"/>
      <c r="D310" s="146"/>
      <c r="E310" s="146"/>
      <c r="F310" s="146"/>
      <c r="G310" s="146"/>
      <c r="H310" s="146"/>
      <c r="I310" s="146"/>
      <c r="J310" s="146"/>
      <c r="K310" s="146"/>
      <c r="L310" s="146"/>
      <c r="M310" s="260"/>
    </row>
    <row r="311" spans="1:13" ht="14.25">
      <c r="A311" s="257"/>
      <c r="B311" s="257"/>
      <c r="C311" s="258"/>
      <c r="D311" s="146"/>
      <c r="E311" s="146"/>
      <c r="F311" s="146"/>
      <c r="G311" s="146"/>
      <c r="H311" s="146"/>
      <c r="I311" s="146"/>
      <c r="J311" s="146"/>
      <c r="K311" s="146"/>
      <c r="L311" s="146"/>
      <c r="M311" s="260"/>
    </row>
    <row r="312" spans="1:13" ht="14.25">
      <c r="A312" s="257"/>
      <c r="B312" s="257"/>
      <c r="C312" s="258"/>
      <c r="D312" s="146"/>
      <c r="E312" s="146"/>
      <c r="F312" s="146"/>
      <c r="G312" s="146"/>
      <c r="H312" s="146"/>
      <c r="I312" s="146"/>
      <c r="J312" s="146"/>
      <c r="K312" s="146"/>
      <c r="L312" s="146"/>
      <c r="M312" s="260"/>
    </row>
    <row r="313" spans="1:13" ht="14.25">
      <c r="A313" s="257"/>
      <c r="B313" s="257"/>
      <c r="C313" s="258"/>
      <c r="D313" s="146"/>
      <c r="E313" s="146"/>
      <c r="F313" s="146"/>
      <c r="G313" s="146"/>
      <c r="H313" s="146"/>
      <c r="I313" s="146"/>
      <c r="J313" s="146"/>
      <c r="K313" s="146"/>
      <c r="L313" s="146"/>
      <c r="M313" s="260"/>
    </row>
    <row r="314" spans="1:13" ht="14.25">
      <c r="A314" s="257"/>
      <c r="B314" s="257"/>
      <c r="C314" s="258"/>
      <c r="D314" s="146"/>
      <c r="E314" s="146"/>
      <c r="F314" s="146"/>
      <c r="G314" s="146"/>
      <c r="H314" s="146"/>
      <c r="I314" s="146"/>
      <c r="J314" s="146"/>
      <c r="K314" s="146"/>
      <c r="L314" s="146"/>
      <c r="M314" s="260"/>
    </row>
    <row r="315" spans="1:13" ht="14.25">
      <c r="A315" s="257"/>
      <c r="B315" s="257"/>
      <c r="C315" s="258"/>
      <c r="D315" s="146"/>
      <c r="E315" s="146"/>
      <c r="F315" s="146"/>
      <c r="G315" s="146"/>
      <c r="H315" s="146"/>
      <c r="I315" s="146"/>
      <c r="J315" s="146"/>
      <c r="K315" s="146"/>
      <c r="L315" s="146"/>
      <c r="M315" s="260"/>
    </row>
    <row r="316" spans="1:13" ht="14.25">
      <c r="A316" s="257"/>
      <c r="B316" s="257"/>
      <c r="C316" s="258"/>
      <c r="D316" s="146"/>
      <c r="E316" s="146"/>
      <c r="F316" s="146"/>
      <c r="G316" s="146"/>
      <c r="H316" s="146"/>
      <c r="I316" s="146"/>
      <c r="J316" s="146"/>
      <c r="K316" s="146"/>
      <c r="L316" s="146"/>
      <c r="M316" s="260"/>
    </row>
    <row r="317" spans="1:13" ht="14.25">
      <c r="A317" s="257"/>
      <c r="B317" s="257"/>
      <c r="C317" s="258"/>
      <c r="D317" s="146"/>
      <c r="E317" s="146"/>
      <c r="F317" s="146"/>
      <c r="G317" s="146"/>
      <c r="H317" s="146"/>
      <c r="I317" s="146"/>
      <c r="J317" s="146"/>
      <c r="K317" s="146"/>
      <c r="L317" s="146"/>
      <c r="M317" s="260"/>
    </row>
    <row r="318" spans="1:13" ht="14.25">
      <c r="A318" s="257"/>
      <c r="B318" s="257"/>
      <c r="C318" s="258"/>
      <c r="D318" s="146"/>
      <c r="E318" s="146"/>
      <c r="F318" s="146"/>
      <c r="G318" s="146"/>
      <c r="H318" s="146"/>
      <c r="I318" s="146"/>
      <c r="J318" s="146"/>
      <c r="K318" s="146"/>
      <c r="L318" s="146"/>
      <c r="M318" s="260"/>
    </row>
    <row r="319" spans="1:13" ht="14.25">
      <c r="A319" s="257"/>
      <c r="B319" s="257"/>
      <c r="C319" s="258"/>
      <c r="D319" s="146"/>
      <c r="E319" s="146"/>
      <c r="F319" s="146"/>
      <c r="G319" s="146"/>
      <c r="H319" s="146"/>
      <c r="I319" s="146"/>
      <c r="J319" s="146"/>
      <c r="K319" s="146"/>
      <c r="L319" s="146"/>
      <c r="M319" s="260"/>
    </row>
    <row r="320" spans="1:13" ht="14.25">
      <c r="A320" s="257"/>
      <c r="B320" s="257"/>
      <c r="C320" s="258"/>
      <c r="D320" s="146"/>
      <c r="E320" s="146"/>
      <c r="F320" s="146"/>
      <c r="G320" s="146"/>
      <c r="H320" s="146"/>
      <c r="I320" s="146"/>
      <c r="J320" s="146"/>
      <c r="K320" s="146"/>
      <c r="L320" s="146"/>
      <c r="M320" s="260"/>
    </row>
    <row r="321" spans="1:13" ht="14.25">
      <c r="A321" s="257"/>
      <c r="B321" s="257"/>
      <c r="C321" s="258"/>
      <c r="D321" s="146"/>
      <c r="E321" s="146"/>
      <c r="F321" s="146"/>
      <c r="G321" s="146"/>
      <c r="H321" s="146"/>
      <c r="I321" s="146"/>
      <c r="J321" s="146"/>
      <c r="K321" s="146"/>
      <c r="L321" s="146"/>
      <c r="M321" s="260"/>
    </row>
    <row r="322" spans="1:13" ht="14.25">
      <c r="A322" s="257"/>
      <c r="B322" s="257"/>
      <c r="C322" s="258"/>
      <c r="D322" s="146"/>
      <c r="E322" s="146"/>
      <c r="F322" s="146"/>
      <c r="G322" s="146"/>
      <c r="H322" s="146"/>
      <c r="I322" s="146"/>
      <c r="J322" s="146"/>
      <c r="K322" s="146"/>
      <c r="L322" s="146"/>
      <c r="M322" s="260"/>
    </row>
    <row r="323" spans="1:13" ht="14.25">
      <c r="A323" s="257"/>
      <c r="B323" s="257"/>
      <c r="C323" s="258"/>
      <c r="D323" s="146"/>
      <c r="E323" s="146"/>
      <c r="F323" s="146"/>
      <c r="G323" s="146"/>
      <c r="H323" s="146"/>
      <c r="I323" s="146"/>
      <c r="J323" s="146"/>
      <c r="K323" s="146"/>
      <c r="L323" s="146"/>
      <c r="M323" s="260"/>
    </row>
    <row r="324" spans="1:13" ht="14.25">
      <c r="A324" s="257"/>
      <c r="B324" s="257"/>
      <c r="C324" s="258"/>
      <c r="D324" s="146"/>
      <c r="E324" s="146"/>
      <c r="F324" s="146"/>
      <c r="G324" s="146"/>
      <c r="H324" s="146"/>
      <c r="I324" s="146"/>
      <c r="J324" s="146"/>
      <c r="K324" s="146"/>
      <c r="L324" s="146"/>
      <c r="M324" s="260"/>
    </row>
    <row r="325" spans="1:13" ht="14.25">
      <c r="A325" s="257"/>
      <c r="B325" s="257"/>
      <c r="C325" s="258"/>
      <c r="D325" s="146"/>
      <c r="E325" s="146"/>
      <c r="F325" s="146"/>
      <c r="G325" s="146"/>
      <c r="H325" s="146"/>
      <c r="I325" s="146"/>
      <c r="J325" s="146"/>
      <c r="K325" s="146"/>
      <c r="L325" s="146"/>
      <c r="M325" s="260"/>
    </row>
    <row r="326" spans="1:13" ht="14.25">
      <c r="A326" s="257"/>
      <c r="B326" s="257"/>
      <c r="C326" s="258"/>
      <c r="D326" s="146"/>
      <c r="E326" s="146"/>
      <c r="F326" s="146"/>
      <c r="G326" s="146"/>
      <c r="H326" s="146"/>
      <c r="I326" s="146"/>
      <c r="J326" s="146"/>
      <c r="K326" s="146"/>
      <c r="L326" s="146"/>
      <c r="M326" s="260"/>
    </row>
    <row r="327" spans="1:13" ht="14.25">
      <c r="A327" s="257"/>
      <c r="B327" s="257"/>
      <c r="C327" s="258"/>
      <c r="D327" s="146"/>
      <c r="E327" s="146"/>
      <c r="F327" s="146"/>
      <c r="G327" s="146"/>
      <c r="H327" s="146"/>
      <c r="I327" s="146"/>
      <c r="J327" s="146"/>
      <c r="K327" s="146"/>
      <c r="L327" s="146"/>
      <c r="M327" s="260"/>
    </row>
    <row r="328" spans="1:13" ht="14.25">
      <c r="A328" s="257"/>
      <c r="B328" s="257"/>
      <c r="C328" s="258"/>
      <c r="D328" s="146"/>
      <c r="E328" s="146"/>
      <c r="F328" s="146"/>
      <c r="G328" s="146"/>
      <c r="H328" s="146"/>
      <c r="I328" s="146"/>
      <c r="J328" s="146"/>
      <c r="K328" s="146"/>
      <c r="L328" s="146"/>
      <c r="M328" s="260"/>
    </row>
    <row r="329" spans="1:13" ht="14.25">
      <c r="A329" s="257"/>
      <c r="B329" s="257"/>
      <c r="C329" s="258"/>
      <c r="D329" s="146"/>
      <c r="E329" s="146"/>
      <c r="F329" s="146"/>
      <c r="G329" s="146"/>
      <c r="H329" s="146"/>
      <c r="I329" s="146"/>
      <c r="J329" s="146"/>
      <c r="K329" s="146"/>
      <c r="L329" s="146"/>
      <c r="M329" s="260"/>
    </row>
    <row r="330" spans="1:13" ht="14.25">
      <c r="A330" s="257"/>
      <c r="B330" s="257"/>
      <c r="C330" s="258"/>
      <c r="D330" s="146"/>
      <c r="E330" s="146"/>
      <c r="F330" s="146"/>
      <c r="G330" s="146"/>
      <c r="H330" s="146"/>
      <c r="I330" s="146"/>
      <c r="J330" s="146"/>
      <c r="K330" s="146"/>
      <c r="L330" s="146"/>
      <c r="M330" s="260"/>
    </row>
    <row r="331" spans="1:13" ht="14.25">
      <c r="A331" s="257"/>
      <c r="B331" s="257"/>
      <c r="C331" s="258"/>
      <c r="D331" s="146"/>
      <c r="E331" s="146"/>
      <c r="F331" s="146"/>
      <c r="G331" s="146"/>
      <c r="H331" s="146"/>
      <c r="I331" s="146"/>
      <c r="J331" s="146"/>
      <c r="K331" s="146"/>
      <c r="L331" s="146"/>
      <c r="M331" s="260"/>
    </row>
    <row r="332" spans="1:13" ht="14.25">
      <c r="A332" s="257"/>
      <c r="B332" s="257"/>
      <c r="C332" s="258"/>
      <c r="D332" s="146"/>
      <c r="E332" s="146"/>
      <c r="F332" s="146"/>
      <c r="G332" s="146"/>
      <c r="H332" s="146"/>
      <c r="I332" s="146"/>
      <c r="J332" s="146"/>
      <c r="K332" s="146"/>
      <c r="L332" s="146"/>
      <c r="M332" s="260"/>
    </row>
    <row r="333" spans="1:13" ht="14.25">
      <c r="A333" s="257"/>
      <c r="B333" s="257"/>
      <c r="C333" s="258"/>
      <c r="D333" s="146"/>
      <c r="E333" s="146"/>
      <c r="F333" s="146"/>
      <c r="G333" s="146"/>
      <c r="H333" s="146"/>
      <c r="I333" s="146"/>
      <c r="J333" s="146"/>
      <c r="K333" s="146"/>
      <c r="L333" s="146"/>
      <c r="M333" s="260"/>
    </row>
    <row r="334" spans="1:13" ht="14.25">
      <c r="A334" s="257"/>
      <c r="B334" s="257"/>
      <c r="C334" s="258"/>
      <c r="D334" s="146"/>
      <c r="E334" s="146"/>
      <c r="F334" s="146"/>
      <c r="G334" s="146"/>
      <c r="H334" s="146"/>
      <c r="I334" s="146"/>
      <c r="J334" s="146"/>
      <c r="K334" s="146"/>
      <c r="L334" s="146"/>
      <c r="M334" s="260"/>
    </row>
    <row r="335" spans="1:13" ht="14.25">
      <c r="A335" s="257"/>
      <c r="B335" s="257"/>
      <c r="C335" s="258"/>
      <c r="D335" s="146"/>
      <c r="E335" s="146"/>
      <c r="F335" s="146"/>
      <c r="G335" s="146"/>
      <c r="H335" s="146"/>
      <c r="I335" s="146"/>
      <c r="J335" s="146"/>
      <c r="K335" s="146"/>
      <c r="L335" s="146"/>
      <c r="M335" s="260"/>
    </row>
    <row r="336" spans="1:13" ht="14.25">
      <c r="A336" s="257"/>
      <c r="B336" s="257"/>
      <c r="C336" s="258"/>
      <c r="D336" s="146"/>
      <c r="E336" s="146"/>
      <c r="F336" s="146"/>
      <c r="G336" s="146"/>
      <c r="H336" s="146"/>
      <c r="I336" s="146"/>
      <c r="J336" s="146"/>
      <c r="K336" s="146"/>
      <c r="L336" s="146"/>
      <c r="M336" s="260"/>
    </row>
    <row r="337" spans="1:13" ht="14.25">
      <c r="A337" s="257"/>
      <c r="B337" s="257"/>
      <c r="C337" s="258"/>
      <c r="D337" s="146"/>
      <c r="E337" s="146"/>
      <c r="F337" s="146"/>
      <c r="G337" s="146"/>
      <c r="H337" s="146"/>
      <c r="I337" s="146"/>
      <c r="J337" s="146"/>
      <c r="K337" s="146"/>
      <c r="L337" s="146"/>
      <c r="M337" s="260"/>
    </row>
    <row r="338" spans="1:13" ht="14.25">
      <c r="A338" s="257"/>
      <c r="B338" s="257"/>
      <c r="C338" s="258"/>
      <c r="D338" s="146"/>
      <c r="E338" s="146"/>
      <c r="F338" s="146"/>
      <c r="G338" s="146"/>
      <c r="H338" s="146"/>
      <c r="I338" s="146"/>
      <c r="J338" s="146"/>
      <c r="K338" s="146"/>
      <c r="L338" s="146"/>
      <c r="M338" s="260"/>
    </row>
    <row r="339" spans="1:13" ht="14.25">
      <c r="A339" s="257"/>
      <c r="B339" s="257"/>
      <c r="C339" s="258"/>
      <c r="D339" s="146"/>
      <c r="E339" s="146"/>
      <c r="F339" s="146"/>
      <c r="G339" s="146"/>
      <c r="H339" s="146"/>
      <c r="I339" s="146"/>
      <c r="J339" s="146"/>
      <c r="K339" s="146"/>
      <c r="L339" s="146"/>
      <c r="M339" s="260"/>
    </row>
    <row r="340" spans="1:13" ht="14.25">
      <c r="A340" s="257"/>
      <c r="B340" s="257"/>
      <c r="C340" s="258"/>
      <c r="D340" s="146"/>
      <c r="E340" s="146"/>
      <c r="F340" s="146"/>
      <c r="G340" s="146"/>
      <c r="H340" s="146"/>
      <c r="I340" s="146"/>
      <c r="J340" s="146"/>
      <c r="K340" s="146"/>
      <c r="L340" s="146"/>
      <c r="M340" s="260"/>
    </row>
    <row r="341" spans="1:13" ht="15">
      <c r="A341" s="259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15">
      <c r="A342" s="259"/>
      <c r="B342"/>
      <c r="C342"/>
      <c r="D342"/>
      <c r="E342"/>
      <c r="F342"/>
      <c r="G342"/>
      <c r="H342"/>
      <c r="I342"/>
      <c r="J342"/>
      <c r="K342"/>
      <c r="L342"/>
      <c r="M342"/>
    </row>
  </sheetData>
  <mergeCells count="41">
    <mergeCell ref="E292:K292"/>
    <mergeCell ref="E293:G293"/>
    <mergeCell ref="E294:G294"/>
    <mergeCell ref="B169:C169"/>
    <mergeCell ref="B173:C173"/>
    <mergeCell ref="B179:C179"/>
    <mergeCell ref="B265:C265"/>
    <mergeCell ref="B184:C184"/>
    <mergeCell ref="B192:C192"/>
    <mergeCell ref="B201:C201"/>
    <mergeCell ref="B206:C206"/>
    <mergeCell ref="B237:C237"/>
    <mergeCell ref="B208:C208"/>
    <mergeCell ref="B222:C222"/>
    <mergeCell ref="B264:C264"/>
    <mergeCell ref="B213:C213"/>
    <mergeCell ref="B217:C217"/>
    <mergeCell ref="B258:C258"/>
    <mergeCell ref="B243:C243"/>
    <mergeCell ref="A289:C289"/>
    <mergeCell ref="A9:A11"/>
    <mergeCell ref="B9:B11"/>
    <mergeCell ref="C9:C11"/>
    <mergeCell ref="B21:C21"/>
    <mergeCell ref="B30:C30"/>
    <mergeCell ref="B36:C36"/>
    <mergeCell ref="B61:C61"/>
    <mergeCell ref="B93:C93"/>
    <mergeCell ref="B103:C103"/>
    <mergeCell ref="B116:C116"/>
    <mergeCell ref="D9:M9"/>
    <mergeCell ref="M10:M11"/>
    <mergeCell ref="D10:E10"/>
    <mergeCell ref="F10:G10"/>
    <mergeCell ref="H10:J10"/>
    <mergeCell ref="B8:C8"/>
    <mergeCell ref="A3:C3"/>
    <mergeCell ref="B4:C4"/>
    <mergeCell ref="B5:C5"/>
    <mergeCell ref="B6:C6"/>
    <mergeCell ref="B7:C7"/>
  </mergeCells>
  <pageMargins left="0.28000000000000003" right="0.19" top="0.23" bottom="0.18" header="0.18" footer="0.18"/>
  <pageSetup paperSize="9" scale="7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6"/>
  <sheetViews>
    <sheetView topLeftCell="A4" workbookViewId="0">
      <selection activeCell="B23" sqref="B23"/>
    </sheetView>
  </sheetViews>
  <sheetFormatPr defaultColWidth="12.140625" defaultRowHeight="11.25"/>
  <cols>
    <col min="1" max="1" width="4.140625" style="96" customWidth="1"/>
    <col min="2" max="2" width="32.85546875" style="96" customWidth="1"/>
    <col min="3" max="3" width="18.7109375" style="134" customWidth="1"/>
    <col min="4" max="16384" width="12.140625" style="96"/>
  </cols>
  <sheetData>
    <row r="1" spans="1:3">
      <c r="A1" s="129" t="s">
        <v>850</v>
      </c>
    </row>
    <row r="3" spans="1:3" ht="12.75">
      <c r="C3" s="135" t="s">
        <v>614</v>
      </c>
    </row>
    <row r="5" spans="1:3" s="121" customFormat="1" ht="15" customHeight="1">
      <c r="B5" s="449" t="s">
        <v>595</v>
      </c>
      <c r="C5" s="120" t="s">
        <v>615</v>
      </c>
    </row>
    <row r="6" spans="1:3" s="123" customFormat="1" ht="79.5" customHeight="1">
      <c r="B6" s="450"/>
      <c r="C6" s="122" t="s">
        <v>851</v>
      </c>
    </row>
    <row r="7" spans="1:3" ht="20.25" customHeight="1">
      <c r="B7" s="450"/>
      <c r="C7" s="232" t="s">
        <v>616</v>
      </c>
    </row>
    <row r="8" spans="1:3" ht="33.75">
      <c r="B8" s="451"/>
      <c r="C8" s="231" t="s">
        <v>852</v>
      </c>
    </row>
    <row r="9" spans="1:3">
      <c r="B9" s="124" t="s">
        <v>596</v>
      </c>
      <c r="C9" s="125"/>
    </row>
    <row r="10" spans="1:3">
      <c r="B10" s="124" t="s">
        <v>597</v>
      </c>
      <c r="C10" s="126"/>
    </row>
    <row r="11" spans="1:3">
      <c r="B11" s="124" t="s">
        <v>598</v>
      </c>
      <c r="C11" s="126"/>
    </row>
    <row r="12" spans="1:3" s="129" customFormat="1" ht="15.75" customHeight="1">
      <c r="B12" s="127" t="s">
        <v>599</v>
      </c>
      <c r="C12" s="128">
        <f>SUM(C13:C22)</f>
        <v>0</v>
      </c>
    </row>
    <row r="13" spans="1:3" ht="15.75" customHeight="1">
      <c r="B13" s="130" t="s">
        <v>600</v>
      </c>
      <c r="C13" s="131"/>
    </row>
    <row r="14" spans="1:3" ht="15.75" customHeight="1">
      <c r="B14" s="1" t="s">
        <v>601</v>
      </c>
      <c r="C14" s="131"/>
    </row>
    <row r="15" spans="1:3" ht="15.75" customHeight="1">
      <c r="B15" s="130" t="s">
        <v>602</v>
      </c>
      <c r="C15" s="131"/>
    </row>
    <row r="16" spans="1:3" ht="15.75" customHeight="1">
      <c r="B16" s="130" t="s">
        <v>603</v>
      </c>
      <c r="C16" s="131"/>
    </row>
    <row r="17" spans="2:3" ht="15.75" customHeight="1">
      <c r="B17" s="130" t="s">
        <v>604</v>
      </c>
      <c r="C17" s="131"/>
    </row>
    <row r="18" spans="2:3" ht="15.75" customHeight="1">
      <c r="B18" s="130" t="s">
        <v>605</v>
      </c>
      <c r="C18" s="131"/>
    </row>
    <row r="19" spans="2:3" ht="15.75" customHeight="1">
      <c r="B19" s="130" t="s">
        <v>606</v>
      </c>
      <c r="C19" s="131"/>
    </row>
    <row r="20" spans="2:3" s="98" customFormat="1" ht="15.75" customHeight="1">
      <c r="B20" s="132" t="s">
        <v>607</v>
      </c>
      <c r="C20" s="133"/>
    </row>
    <row r="21" spans="2:3" ht="15.75" customHeight="1">
      <c r="B21" s="130" t="s">
        <v>608</v>
      </c>
      <c r="C21" s="131"/>
    </row>
    <row r="22" spans="2:3" ht="15.75" customHeight="1">
      <c r="B22" s="130" t="s">
        <v>609</v>
      </c>
      <c r="C22" s="125"/>
    </row>
    <row r="23" spans="2:3" ht="15.75" customHeight="1">
      <c r="B23" s="130" t="s">
        <v>610</v>
      </c>
      <c r="C23" s="2"/>
    </row>
    <row r="24" spans="2:3" ht="15.75" customHeight="1">
      <c r="B24" s="130" t="s">
        <v>611</v>
      </c>
      <c r="C24" s="2"/>
    </row>
    <row r="25" spans="2:3" ht="15.75" customHeight="1">
      <c r="B25" s="130" t="s">
        <v>612</v>
      </c>
      <c r="C25" s="2"/>
    </row>
    <row r="26" spans="2:3" ht="15.75" customHeight="1">
      <c r="B26" s="130" t="s">
        <v>613</v>
      </c>
      <c r="C26" s="2"/>
    </row>
  </sheetData>
  <mergeCells count="1">
    <mergeCell ref="B5:B8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41"/>
  <sheetViews>
    <sheetView topLeftCell="A109" workbookViewId="0">
      <selection activeCell="B27" sqref="B27"/>
    </sheetView>
  </sheetViews>
  <sheetFormatPr defaultRowHeight="12.75"/>
  <cols>
    <col min="1" max="1" width="29" customWidth="1"/>
    <col min="2" max="2" width="63" customWidth="1"/>
    <col min="3" max="3" width="14.42578125" bestFit="1" customWidth="1"/>
    <col min="4" max="4" width="16.5703125" bestFit="1" customWidth="1"/>
    <col min="5" max="5" width="15.140625" bestFit="1" customWidth="1"/>
    <col min="6" max="8" width="18.140625" customWidth="1"/>
    <col min="9" max="9" width="7.5703125" customWidth="1"/>
    <col min="10" max="10" width="57.42578125" customWidth="1"/>
    <col min="11" max="11" width="10.28515625" bestFit="1" customWidth="1"/>
    <col min="12" max="12" width="11.5703125" bestFit="1" customWidth="1"/>
    <col min="13" max="13" width="11" bestFit="1" customWidth="1"/>
    <col min="14" max="14" width="16.28515625" customWidth="1"/>
  </cols>
  <sheetData>
    <row r="1" spans="1:14">
      <c r="A1" t="s">
        <v>855</v>
      </c>
    </row>
    <row r="3" spans="1:14" ht="73.5" customHeight="1" thickBot="1">
      <c r="A3" s="455" t="s">
        <v>853</v>
      </c>
      <c r="B3" s="456"/>
      <c r="C3" s="187" t="s">
        <v>689</v>
      </c>
      <c r="D3" s="187" t="s">
        <v>251</v>
      </c>
      <c r="E3" s="187" t="s">
        <v>690</v>
      </c>
      <c r="F3" s="187" t="s">
        <v>691</v>
      </c>
      <c r="G3" s="188"/>
      <c r="H3" s="188"/>
      <c r="I3" s="188"/>
      <c r="J3" s="189" t="s">
        <v>692</v>
      </c>
      <c r="K3" s="190" t="s">
        <v>689</v>
      </c>
      <c r="L3" s="190" t="s">
        <v>251</v>
      </c>
      <c r="M3" s="190" t="s">
        <v>690</v>
      </c>
      <c r="N3" s="190" t="s">
        <v>691</v>
      </c>
    </row>
    <row r="4" spans="1:14" ht="15" customHeight="1">
      <c r="A4" s="457" t="s">
        <v>693</v>
      </c>
      <c r="B4" s="191" t="s">
        <v>694</v>
      </c>
      <c r="C4" s="192" t="s">
        <v>695</v>
      </c>
      <c r="D4" s="192" t="s">
        <v>695</v>
      </c>
      <c r="E4" s="193" t="s">
        <v>695</v>
      </c>
      <c r="F4" s="193" t="s">
        <v>695</v>
      </c>
      <c r="G4" s="194"/>
      <c r="H4" s="194"/>
      <c r="I4" s="194"/>
      <c r="J4" s="195" t="s">
        <v>694</v>
      </c>
      <c r="K4" s="196" t="s">
        <v>695</v>
      </c>
      <c r="L4" s="196" t="s">
        <v>695</v>
      </c>
      <c r="M4" s="197" t="s">
        <v>695</v>
      </c>
      <c r="N4" s="197" t="s">
        <v>695</v>
      </c>
    </row>
    <row r="5" spans="1:14" ht="15">
      <c r="A5" s="458"/>
      <c r="B5" s="198" t="s">
        <v>696</v>
      </c>
      <c r="C5" s="199"/>
      <c r="D5" s="192" t="s">
        <v>695</v>
      </c>
      <c r="E5" s="200"/>
      <c r="F5" s="200"/>
      <c r="G5" s="201"/>
      <c r="H5" s="201"/>
      <c r="I5" s="201"/>
      <c r="J5" s="202" t="s">
        <v>696</v>
      </c>
      <c r="K5" s="203">
        <v>12</v>
      </c>
      <c r="L5" s="196" t="s">
        <v>695</v>
      </c>
      <c r="M5" s="204" t="s">
        <v>697</v>
      </c>
      <c r="N5" s="204" t="s">
        <v>695</v>
      </c>
    </row>
    <row r="6" spans="1:14" ht="15">
      <c r="A6" s="458"/>
      <c r="B6" s="198" t="s">
        <v>698</v>
      </c>
      <c r="C6" s="199"/>
      <c r="D6" s="192" t="s">
        <v>695</v>
      </c>
      <c r="E6" s="200"/>
      <c r="F6" s="200"/>
      <c r="G6" s="201"/>
      <c r="H6" s="201"/>
      <c r="I6" s="201"/>
      <c r="J6" s="202" t="s">
        <v>698</v>
      </c>
      <c r="K6" s="203"/>
      <c r="L6" s="196" t="s">
        <v>695</v>
      </c>
      <c r="M6" s="204"/>
      <c r="N6" s="204" t="s">
        <v>695</v>
      </c>
    </row>
    <row r="7" spans="1:14" ht="15">
      <c r="A7" s="458"/>
      <c r="B7" s="198" t="s">
        <v>699</v>
      </c>
      <c r="C7" s="199"/>
      <c r="D7" s="192" t="s">
        <v>695</v>
      </c>
      <c r="E7" s="200"/>
      <c r="F7" s="200"/>
      <c r="G7" s="201"/>
      <c r="H7" s="201"/>
      <c r="I7" s="201"/>
      <c r="J7" s="195" t="s">
        <v>700</v>
      </c>
      <c r="K7" s="203"/>
      <c r="L7" s="196" t="s">
        <v>695</v>
      </c>
      <c r="M7" s="204"/>
      <c r="N7" s="204"/>
    </row>
    <row r="8" spans="1:14" ht="15">
      <c r="A8" s="458"/>
      <c r="B8" s="198" t="s">
        <v>701</v>
      </c>
      <c r="C8" s="199"/>
      <c r="D8" s="192" t="s">
        <v>695</v>
      </c>
      <c r="E8" s="200"/>
      <c r="F8" s="200"/>
      <c r="G8" s="201"/>
      <c r="H8" s="201"/>
      <c r="I8" s="201"/>
      <c r="J8" s="202" t="s">
        <v>702</v>
      </c>
      <c r="K8" s="203">
        <v>5</v>
      </c>
      <c r="L8" s="196" t="s">
        <v>695</v>
      </c>
      <c r="M8" s="204" t="s">
        <v>703</v>
      </c>
      <c r="N8" s="204" t="s">
        <v>695</v>
      </c>
    </row>
    <row r="9" spans="1:14" ht="15">
      <c r="A9" s="458"/>
      <c r="B9" s="198" t="s">
        <v>704</v>
      </c>
      <c r="C9" s="199"/>
      <c r="D9" s="192" t="s">
        <v>695</v>
      </c>
      <c r="E9" s="200"/>
      <c r="F9" s="200"/>
      <c r="G9" s="201"/>
      <c r="H9" s="201"/>
      <c r="I9" s="201"/>
      <c r="J9" s="202" t="s">
        <v>705</v>
      </c>
      <c r="K9" s="203">
        <v>10</v>
      </c>
      <c r="L9" s="196" t="s">
        <v>695</v>
      </c>
      <c r="M9" s="204" t="s">
        <v>706</v>
      </c>
      <c r="N9" s="204">
        <v>200</v>
      </c>
    </row>
    <row r="10" spans="1:14" ht="15">
      <c r="A10" s="458"/>
      <c r="B10" s="198" t="s">
        <v>707</v>
      </c>
      <c r="C10" s="199"/>
      <c r="D10" s="192" t="s">
        <v>695</v>
      </c>
      <c r="E10" s="200"/>
      <c r="F10" s="200"/>
      <c r="G10" s="201"/>
      <c r="H10" s="201"/>
      <c r="I10" s="201"/>
      <c r="J10" s="202" t="s">
        <v>708</v>
      </c>
      <c r="K10" s="203">
        <v>4</v>
      </c>
      <c r="L10" s="196" t="s">
        <v>695</v>
      </c>
      <c r="M10" s="204" t="s">
        <v>709</v>
      </c>
      <c r="N10" s="204">
        <v>100</v>
      </c>
    </row>
    <row r="11" spans="1:14" ht="15">
      <c r="A11" s="458"/>
      <c r="B11" s="198" t="s">
        <v>710</v>
      </c>
      <c r="C11" s="199"/>
      <c r="D11" s="192" t="s">
        <v>695</v>
      </c>
      <c r="E11" s="200"/>
      <c r="F11" s="200"/>
      <c r="G11" s="201"/>
      <c r="H11" s="201"/>
      <c r="I11" s="201"/>
      <c r="J11" s="195" t="s">
        <v>711</v>
      </c>
      <c r="K11" s="203"/>
      <c r="L11" s="203"/>
      <c r="M11" s="204"/>
      <c r="N11" s="204"/>
    </row>
    <row r="12" spans="1:14" ht="15">
      <c r="A12" s="458"/>
      <c r="B12" s="198" t="s">
        <v>712</v>
      </c>
      <c r="C12" s="199"/>
      <c r="D12" s="192" t="s">
        <v>695</v>
      </c>
      <c r="E12" s="200"/>
      <c r="F12" s="200"/>
      <c r="G12" s="201"/>
      <c r="H12" s="201"/>
      <c r="I12" s="201"/>
      <c r="J12" s="195" t="s">
        <v>713</v>
      </c>
      <c r="K12" s="203"/>
      <c r="L12" s="203"/>
      <c r="M12" s="204"/>
      <c r="N12" s="204"/>
    </row>
    <row r="13" spans="1:14" ht="15">
      <c r="A13" s="458"/>
      <c r="B13" s="198"/>
      <c r="C13" s="199"/>
      <c r="D13" s="192" t="s">
        <v>695</v>
      </c>
      <c r="E13" s="200"/>
      <c r="F13" s="200"/>
      <c r="G13" s="201"/>
      <c r="H13" s="201"/>
      <c r="I13" s="201"/>
      <c r="J13" s="205" t="s">
        <v>714</v>
      </c>
      <c r="K13" s="203">
        <v>4</v>
      </c>
      <c r="L13" s="203">
        <v>3.6</v>
      </c>
      <c r="M13" s="204" t="s">
        <v>715</v>
      </c>
      <c r="N13" s="204">
        <v>20</v>
      </c>
    </row>
    <row r="14" spans="1:14" ht="15">
      <c r="A14" s="458"/>
      <c r="B14" s="198"/>
      <c r="C14" s="199"/>
      <c r="D14" s="192" t="s">
        <v>695</v>
      </c>
      <c r="E14" s="200"/>
      <c r="F14" s="200"/>
      <c r="G14" s="201"/>
      <c r="H14" s="201"/>
      <c r="I14" s="201"/>
      <c r="J14" s="205" t="s">
        <v>716</v>
      </c>
      <c r="K14" s="203"/>
      <c r="L14" s="203"/>
      <c r="M14" s="204"/>
      <c r="N14" s="204"/>
    </row>
    <row r="15" spans="1:14" ht="15">
      <c r="A15" s="458"/>
      <c r="B15" s="198"/>
      <c r="C15" s="199"/>
      <c r="D15" s="192" t="s">
        <v>695</v>
      </c>
      <c r="E15" s="200"/>
      <c r="F15" s="200"/>
      <c r="G15" s="201"/>
      <c r="H15" s="201"/>
      <c r="I15" s="201"/>
      <c r="J15" s="206" t="s">
        <v>717</v>
      </c>
      <c r="K15" s="203">
        <v>10</v>
      </c>
      <c r="L15" s="203">
        <v>8.1999999999999993</v>
      </c>
      <c r="M15" s="204" t="s">
        <v>718</v>
      </c>
      <c r="N15" s="204">
        <v>35</v>
      </c>
    </row>
    <row r="16" spans="1:14" ht="15">
      <c r="A16" s="458"/>
      <c r="B16" s="198"/>
      <c r="C16" s="199"/>
      <c r="D16" s="192" t="s">
        <v>695</v>
      </c>
      <c r="E16" s="200"/>
      <c r="F16" s="200"/>
      <c r="G16" s="201"/>
      <c r="H16" s="201"/>
      <c r="I16" s="201"/>
      <c r="J16" s="206" t="s">
        <v>719</v>
      </c>
      <c r="K16" s="203"/>
      <c r="L16" s="203"/>
      <c r="M16" s="204"/>
      <c r="N16" s="204"/>
    </row>
    <row r="17" spans="1:14" ht="15">
      <c r="A17" s="458"/>
      <c r="B17" s="198"/>
      <c r="C17" s="199"/>
      <c r="D17" s="192" t="s">
        <v>695</v>
      </c>
      <c r="E17" s="200"/>
      <c r="F17" s="200"/>
      <c r="G17" s="201"/>
      <c r="H17" s="201"/>
      <c r="I17" s="201"/>
      <c r="J17" s="206" t="s">
        <v>720</v>
      </c>
      <c r="K17" s="203"/>
      <c r="L17" s="203"/>
      <c r="M17" s="204"/>
      <c r="N17" s="204"/>
    </row>
    <row r="18" spans="1:14" ht="15">
      <c r="A18" s="458"/>
      <c r="B18" s="198"/>
      <c r="C18" s="199"/>
      <c r="D18" s="192" t="s">
        <v>695</v>
      </c>
      <c r="E18" s="200"/>
      <c r="F18" s="200"/>
      <c r="G18" s="201"/>
      <c r="H18" s="201"/>
      <c r="I18" s="201"/>
      <c r="J18" s="205" t="s">
        <v>721</v>
      </c>
      <c r="K18" s="203"/>
      <c r="L18" s="203"/>
      <c r="M18" s="204"/>
      <c r="N18" s="204"/>
    </row>
    <row r="19" spans="1:14" ht="15">
      <c r="A19" s="458"/>
      <c r="B19" s="198"/>
      <c r="C19" s="199"/>
      <c r="D19" s="192" t="s">
        <v>695</v>
      </c>
      <c r="E19" s="200"/>
      <c r="F19" s="200"/>
      <c r="G19" s="201"/>
      <c r="H19" s="201"/>
      <c r="I19" s="201"/>
      <c r="J19" s="206" t="s">
        <v>638</v>
      </c>
      <c r="K19" s="203">
        <v>19</v>
      </c>
      <c r="L19" s="203">
        <v>9.6</v>
      </c>
      <c r="M19" s="204" t="s">
        <v>722</v>
      </c>
      <c r="N19" s="204">
        <v>26</v>
      </c>
    </row>
    <row r="20" spans="1:14" ht="15">
      <c r="A20" s="458"/>
      <c r="B20" s="198"/>
      <c r="C20" s="199"/>
      <c r="D20" s="192" t="s">
        <v>695</v>
      </c>
      <c r="E20" s="200"/>
      <c r="F20" s="200"/>
      <c r="G20" s="201"/>
      <c r="H20" s="201"/>
      <c r="I20" s="201"/>
      <c r="J20" s="206" t="s">
        <v>723</v>
      </c>
      <c r="K20" s="203"/>
      <c r="L20" s="203"/>
      <c r="M20" s="204"/>
      <c r="N20" s="204">
        <v>22</v>
      </c>
    </row>
    <row r="21" spans="1:14" ht="15">
      <c r="A21" s="458"/>
      <c r="B21" s="198"/>
      <c r="C21" s="199"/>
      <c r="D21" s="192" t="s">
        <v>695</v>
      </c>
      <c r="E21" s="200"/>
      <c r="F21" s="200"/>
      <c r="G21" s="201"/>
      <c r="H21" s="201"/>
      <c r="I21" s="201"/>
      <c r="J21" s="195" t="s">
        <v>724</v>
      </c>
      <c r="K21" s="203"/>
      <c r="L21" s="203"/>
      <c r="M21" s="204"/>
      <c r="N21" s="204"/>
    </row>
    <row r="22" spans="1:14" ht="15.75" thickBot="1">
      <c r="A22" s="459"/>
      <c r="B22" s="198"/>
      <c r="C22" s="199"/>
      <c r="D22" s="192" t="s">
        <v>695</v>
      </c>
      <c r="E22" s="200"/>
      <c r="F22" s="200"/>
      <c r="G22" s="201"/>
      <c r="H22" s="201"/>
      <c r="I22" s="201"/>
      <c r="J22" s="207" t="s">
        <v>725</v>
      </c>
      <c r="K22" s="203"/>
      <c r="L22" s="203"/>
      <c r="M22" s="204"/>
      <c r="N22" s="204"/>
    </row>
    <row r="23" spans="1:14" ht="15" customHeight="1">
      <c r="A23" s="457" t="s">
        <v>726</v>
      </c>
      <c r="B23" s="191" t="s">
        <v>700</v>
      </c>
      <c r="C23" s="199"/>
      <c r="D23" s="192" t="s">
        <v>695</v>
      </c>
      <c r="E23" s="200"/>
      <c r="F23" s="200"/>
      <c r="G23" s="201"/>
      <c r="H23" s="201"/>
      <c r="I23" s="201"/>
      <c r="J23" s="206" t="s">
        <v>639</v>
      </c>
      <c r="K23" s="203">
        <v>2</v>
      </c>
      <c r="L23" s="208" t="s">
        <v>695</v>
      </c>
      <c r="M23" s="204" t="s">
        <v>727</v>
      </c>
      <c r="N23" s="204">
        <v>84</v>
      </c>
    </row>
    <row r="24" spans="1:14" ht="15">
      <c r="A24" s="458"/>
      <c r="B24" s="198" t="s">
        <v>702</v>
      </c>
      <c r="C24" s="199"/>
      <c r="D24" s="192" t="s">
        <v>695</v>
      </c>
      <c r="E24" s="200"/>
      <c r="F24" s="200"/>
      <c r="G24" s="201"/>
      <c r="H24" s="201"/>
      <c r="I24" s="201"/>
      <c r="J24" s="206" t="s">
        <v>728</v>
      </c>
      <c r="K24" s="203">
        <v>1</v>
      </c>
      <c r="L24" s="208" t="s">
        <v>695</v>
      </c>
      <c r="M24" s="204" t="s">
        <v>729</v>
      </c>
      <c r="N24" s="204">
        <v>83</v>
      </c>
    </row>
    <row r="25" spans="1:14" ht="15">
      <c r="A25" s="458"/>
      <c r="B25" s="198" t="s">
        <v>705</v>
      </c>
      <c r="C25" s="199"/>
      <c r="D25" s="192" t="s">
        <v>695</v>
      </c>
      <c r="E25" s="200"/>
      <c r="F25" s="200"/>
      <c r="G25" s="201"/>
      <c r="H25" s="201"/>
      <c r="I25" s="201"/>
      <c r="J25" s="206" t="s">
        <v>723</v>
      </c>
      <c r="K25" s="203">
        <v>2</v>
      </c>
      <c r="L25" s="208" t="s">
        <v>695</v>
      </c>
      <c r="M25" s="204" t="s">
        <v>730</v>
      </c>
      <c r="N25" s="204">
        <v>82</v>
      </c>
    </row>
    <row r="26" spans="1:14" ht="15">
      <c r="A26" s="458"/>
      <c r="B26" s="198" t="s">
        <v>708</v>
      </c>
      <c r="C26" s="199"/>
      <c r="D26" s="192" t="s">
        <v>695</v>
      </c>
      <c r="E26" s="200"/>
      <c r="F26" s="200"/>
      <c r="G26" s="201"/>
      <c r="H26" s="201"/>
      <c r="I26" s="201"/>
      <c r="J26" s="207" t="s">
        <v>731</v>
      </c>
      <c r="K26" s="203"/>
      <c r="L26" s="203"/>
      <c r="M26" s="204"/>
      <c r="N26" s="204"/>
    </row>
    <row r="27" spans="1:14" ht="15">
      <c r="A27" s="458"/>
      <c r="B27" s="198" t="s">
        <v>732</v>
      </c>
      <c r="C27" s="199"/>
      <c r="D27" s="192" t="s">
        <v>695</v>
      </c>
      <c r="E27" s="200"/>
      <c r="F27" s="200"/>
      <c r="G27" s="201"/>
      <c r="H27" s="201"/>
      <c r="I27" s="201"/>
      <c r="J27" s="207" t="s">
        <v>499</v>
      </c>
      <c r="K27" s="203"/>
      <c r="L27" s="203"/>
      <c r="M27" s="204"/>
      <c r="N27" s="204"/>
    </row>
    <row r="28" spans="1:14" ht="15">
      <c r="A28" s="458"/>
      <c r="B28" s="198" t="s">
        <v>733</v>
      </c>
      <c r="C28" s="199"/>
      <c r="D28" s="192" t="s">
        <v>695</v>
      </c>
      <c r="E28" s="200"/>
      <c r="F28" s="200"/>
      <c r="G28" s="201"/>
      <c r="H28" s="201"/>
      <c r="I28" s="201"/>
      <c r="J28" s="206" t="s">
        <v>734</v>
      </c>
      <c r="K28" s="204"/>
      <c r="L28" s="204"/>
      <c r="M28" s="204"/>
      <c r="N28" s="204"/>
    </row>
    <row r="29" spans="1:14" ht="15">
      <c r="A29" s="458"/>
      <c r="B29" s="198" t="s">
        <v>735</v>
      </c>
      <c r="C29" s="199"/>
      <c r="D29" s="192" t="s">
        <v>695</v>
      </c>
      <c r="E29" s="200"/>
      <c r="F29" s="200"/>
      <c r="G29" s="201"/>
      <c r="H29" s="201"/>
      <c r="I29" s="201"/>
      <c r="J29" s="206" t="s">
        <v>736</v>
      </c>
      <c r="K29" s="204"/>
      <c r="L29" s="204"/>
      <c r="M29" s="204"/>
      <c r="N29" s="204"/>
    </row>
    <row r="30" spans="1:14" ht="15">
      <c r="A30" s="458"/>
      <c r="B30" s="198" t="s">
        <v>737</v>
      </c>
      <c r="C30" s="199"/>
      <c r="D30" s="192" t="s">
        <v>695</v>
      </c>
      <c r="E30" s="200"/>
      <c r="F30" s="200"/>
      <c r="G30" s="201"/>
      <c r="H30" s="201"/>
      <c r="I30" s="201"/>
    </row>
    <row r="31" spans="1:14" ht="15">
      <c r="A31" s="458"/>
      <c r="B31" s="198" t="s">
        <v>738</v>
      </c>
      <c r="C31" s="199"/>
      <c r="D31" s="192" t="s">
        <v>695</v>
      </c>
      <c r="E31" s="200"/>
      <c r="F31" s="200"/>
      <c r="G31" s="201"/>
      <c r="H31" s="201"/>
      <c r="I31" s="201"/>
    </row>
    <row r="32" spans="1:14" ht="15">
      <c r="A32" s="458"/>
      <c r="B32" s="198" t="s">
        <v>739</v>
      </c>
      <c r="C32" s="199"/>
      <c r="D32" s="192" t="s">
        <v>695</v>
      </c>
      <c r="E32" s="200"/>
      <c r="F32" s="200"/>
      <c r="G32" s="201"/>
      <c r="H32" s="201"/>
      <c r="I32" s="201"/>
    </row>
    <row r="33" spans="1:9" ht="15">
      <c r="A33" s="458"/>
      <c r="B33" s="198" t="s">
        <v>740</v>
      </c>
      <c r="C33" s="199"/>
      <c r="D33" s="192" t="s">
        <v>695</v>
      </c>
      <c r="E33" s="200"/>
      <c r="F33" s="200"/>
      <c r="G33" s="201"/>
      <c r="H33" s="201"/>
      <c r="I33" s="201"/>
    </row>
    <row r="34" spans="1:9" ht="15">
      <c r="A34" s="458"/>
      <c r="B34" s="198" t="s">
        <v>741</v>
      </c>
      <c r="C34" s="199"/>
      <c r="D34" s="192" t="s">
        <v>695</v>
      </c>
      <c r="E34" s="200"/>
      <c r="F34" s="200"/>
      <c r="G34" s="201"/>
      <c r="H34" s="201"/>
      <c r="I34" s="201"/>
    </row>
    <row r="35" spans="1:9" ht="15">
      <c r="A35" s="458"/>
      <c r="B35" s="198" t="s">
        <v>742</v>
      </c>
      <c r="C35" s="199"/>
      <c r="D35" s="192" t="s">
        <v>695</v>
      </c>
      <c r="E35" s="200"/>
      <c r="F35" s="200"/>
      <c r="G35" s="201"/>
      <c r="H35" s="201"/>
      <c r="I35" s="201"/>
    </row>
    <row r="36" spans="1:9" ht="15">
      <c r="A36" s="458"/>
      <c r="B36" s="198" t="s">
        <v>743</v>
      </c>
      <c r="C36" s="199"/>
      <c r="D36" s="192" t="s">
        <v>695</v>
      </c>
      <c r="E36" s="200"/>
      <c r="F36" s="200"/>
      <c r="G36" s="201"/>
      <c r="H36" s="201"/>
      <c r="I36" s="201"/>
    </row>
    <row r="37" spans="1:9" ht="15">
      <c r="A37" s="458"/>
      <c r="B37" s="198" t="s">
        <v>744</v>
      </c>
      <c r="C37" s="199"/>
      <c r="D37" s="192" t="s">
        <v>695</v>
      </c>
      <c r="E37" s="200"/>
      <c r="F37" s="200"/>
      <c r="G37" s="201"/>
      <c r="H37" s="201"/>
      <c r="I37" s="201"/>
    </row>
    <row r="38" spans="1:9" ht="15">
      <c r="A38" s="458"/>
      <c r="B38" s="198" t="s">
        <v>745</v>
      </c>
      <c r="C38" s="199"/>
      <c r="D38" s="192" t="s">
        <v>695</v>
      </c>
      <c r="E38" s="200"/>
      <c r="F38" s="200"/>
      <c r="G38" s="201"/>
      <c r="H38" s="201"/>
      <c r="I38" s="201"/>
    </row>
    <row r="39" spans="1:9" ht="15">
      <c r="A39" s="458"/>
      <c r="B39" s="198" t="s">
        <v>746</v>
      </c>
      <c r="C39" s="199"/>
      <c r="D39" s="192" t="s">
        <v>695</v>
      </c>
      <c r="E39" s="200"/>
      <c r="F39" s="200"/>
      <c r="G39" s="201"/>
      <c r="H39" s="201"/>
      <c r="I39" s="201"/>
    </row>
    <row r="40" spans="1:9" ht="15">
      <c r="A40" s="458"/>
      <c r="B40" s="198" t="s">
        <v>747</v>
      </c>
      <c r="C40" s="199"/>
      <c r="D40" s="192" t="s">
        <v>695</v>
      </c>
      <c r="E40" s="200"/>
      <c r="F40" s="200"/>
      <c r="G40" s="201"/>
      <c r="H40" s="201"/>
      <c r="I40" s="201"/>
    </row>
    <row r="41" spans="1:9" ht="15">
      <c r="A41" s="458"/>
      <c r="B41" s="198" t="s">
        <v>748</v>
      </c>
      <c r="C41" s="199"/>
      <c r="D41" s="192" t="s">
        <v>695</v>
      </c>
      <c r="E41" s="200"/>
      <c r="F41" s="200"/>
      <c r="G41" s="201"/>
      <c r="H41" s="201"/>
      <c r="I41" s="201"/>
    </row>
    <row r="42" spans="1:9" ht="15">
      <c r="A42" s="458"/>
      <c r="B42" s="198" t="s">
        <v>148</v>
      </c>
      <c r="C42" s="199"/>
      <c r="D42" s="192" t="s">
        <v>695</v>
      </c>
      <c r="E42" s="200"/>
      <c r="F42" s="200"/>
      <c r="G42" s="201"/>
      <c r="H42" s="201"/>
      <c r="I42" s="201"/>
    </row>
    <row r="43" spans="1:9" ht="15">
      <c r="A43" s="458"/>
      <c r="B43" s="198"/>
      <c r="C43" s="199"/>
      <c r="D43" s="192" t="s">
        <v>695</v>
      </c>
      <c r="E43" s="200"/>
      <c r="F43" s="200"/>
      <c r="G43" s="201"/>
      <c r="H43" s="201"/>
      <c r="I43" s="201"/>
    </row>
    <row r="44" spans="1:9" ht="15">
      <c r="A44" s="458"/>
      <c r="B44" s="198"/>
      <c r="C44" s="199"/>
      <c r="D44" s="192" t="s">
        <v>695</v>
      </c>
      <c r="E44" s="200"/>
      <c r="F44" s="200"/>
      <c r="G44" s="201"/>
      <c r="H44" s="201"/>
      <c r="I44" s="201"/>
    </row>
    <row r="45" spans="1:9" ht="15">
      <c r="A45" s="458"/>
      <c r="B45" s="198"/>
      <c r="C45" s="199"/>
      <c r="D45" s="192" t="s">
        <v>695</v>
      </c>
      <c r="E45" s="200"/>
      <c r="F45" s="200"/>
      <c r="G45" s="201"/>
      <c r="H45" s="201"/>
      <c r="I45" s="201"/>
    </row>
    <row r="46" spans="1:9" ht="15">
      <c r="A46" s="458"/>
      <c r="B46" s="198"/>
      <c r="C46" s="199"/>
      <c r="D46" s="192" t="s">
        <v>695</v>
      </c>
      <c r="E46" s="200"/>
      <c r="F46" s="200"/>
      <c r="G46" s="201"/>
      <c r="H46" s="201"/>
      <c r="I46" s="201"/>
    </row>
    <row r="47" spans="1:9" ht="15">
      <c r="A47" s="458"/>
      <c r="B47" s="198"/>
      <c r="C47" s="199"/>
      <c r="D47" s="192" t="s">
        <v>695</v>
      </c>
      <c r="E47" s="200"/>
      <c r="F47" s="200"/>
      <c r="G47" s="201"/>
      <c r="H47" s="201"/>
      <c r="I47" s="201"/>
    </row>
    <row r="48" spans="1:9" ht="15">
      <c r="A48" s="458"/>
      <c r="B48" s="198"/>
      <c r="C48" s="199"/>
      <c r="D48" s="192" t="s">
        <v>695</v>
      </c>
      <c r="E48" s="200"/>
      <c r="F48" s="200"/>
      <c r="G48" s="201"/>
      <c r="H48" s="201"/>
      <c r="I48" s="201"/>
    </row>
    <row r="49" spans="1:9" ht="15">
      <c r="A49" s="458"/>
      <c r="B49" s="198"/>
      <c r="C49" s="199"/>
      <c r="D49" s="192" t="s">
        <v>695</v>
      </c>
      <c r="E49" s="200"/>
      <c r="F49" s="200"/>
      <c r="G49" s="201"/>
      <c r="H49" s="201"/>
      <c r="I49" s="201"/>
    </row>
    <row r="50" spans="1:9" ht="15.75" thickBot="1">
      <c r="A50" s="459"/>
      <c r="B50" s="198"/>
      <c r="C50" s="199"/>
      <c r="D50" s="192" t="s">
        <v>695</v>
      </c>
      <c r="E50" s="200"/>
      <c r="F50" s="200"/>
      <c r="G50" s="201"/>
      <c r="H50" s="201"/>
      <c r="I50" s="201"/>
    </row>
    <row r="51" spans="1:9" ht="15">
      <c r="A51" s="452" t="s">
        <v>749</v>
      </c>
      <c r="B51" s="191" t="s">
        <v>711</v>
      </c>
      <c r="C51" s="199"/>
      <c r="D51" s="199"/>
      <c r="E51" s="200"/>
      <c r="F51" s="200"/>
      <c r="G51" s="201"/>
      <c r="H51" s="201"/>
      <c r="I51" s="201"/>
    </row>
    <row r="52" spans="1:9" ht="15">
      <c r="A52" s="453"/>
      <c r="B52" s="198" t="s">
        <v>750</v>
      </c>
      <c r="C52" s="199"/>
      <c r="D52" s="199"/>
      <c r="E52" s="200"/>
      <c r="F52" s="200"/>
      <c r="G52" s="201"/>
      <c r="H52" s="201"/>
      <c r="I52" s="201"/>
    </row>
    <row r="53" spans="1:9" ht="15">
      <c r="A53" s="453"/>
      <c r="B53" s="198" t="s">
        <v>751</v>
      </c>
      <c r="C53" s="199"/>
      <c r="D53" s="199"/>
      <c r="E53" s="200"/>
      <c r="F53" s="200"/>
      <c r="G53" s="201"/>
      <c r="H53" s="201"/>
      <c r="I53" s="201"/>
    </row>
    <row r="54" spans="1:9" ht="15">
      <c r="A54" s="453"/>
      <c r="B54" s="198"/>
      <c r="C54" s="199"/>
      <c r="D54" s="199"/>
      <c r="E54" s="200"/>
      <c r="F54" s="200"/>
      <c r="G54" s="201"/>
      <c r="H54" s="201"/>
      <c r="I54" s="201"/>
    </row>
    <row r="55" spans="1:9" ht="15">
      <c r="A55" s="453"/>
      <c r="B55" s="198"/>
      <c r="C55" s="199"/>
      <c r="D55" s="199"/>
      <c r="E55" s="200"/>
      <c r="F55" s="200"/>
      <c r="G55" s="201"/>
      <c r="H55" s="201"/>
      <c r="I55" s="201"/>
    </row>
    <row r="56" spans="1:9" ht="15">
      <c r="A56" s="453"/>
      <c r="B56" s="198"/>
      <c r="C56" s="199"/>
      <c r="D56" s="199"/>
      <c r="E56" s="200"/>
      <c r="F56" s="200"/>
      <c r="G56" s="201"/>
      <c r="H56" s="201"/>
      <c r="I56" s="201"/>
    </row>
    <row r="57" spans="1:9" ht="15">
      <c r="A57" s="453"/>
      <c r="B57" s="198"/>
      <c r="C57" s="199"/>
      <c r="D57" s="199"/>
      <c r="E57" s="200"/>
      <c r="F57" s="200"/>
      <c r="G57" s="201"/>
      <c r="H57" s="201"/>
      <c r="I57" s="201"/>
    </row>
    <row r="58" spans="1:9" ht="15">
      <c r="A58" s="453"/>
      <c r="B58" s="198"/>
      <c r="C58" s="199"/>
      <c r="D58" s="199"/>
      <c r="E58" s="200"/>
      <c r="F58" s="200"/>
      <c r="G58" s="201"/>
      <c r="H58" s="201"/>
      <c r="I58" s="201"/>
    </row>
    <row r="59" spans="1:9" ht="15">
      <c r="A59" s="453"/>
      <c r="B59" s="198"/>
      <c r="C59" s="199"/>
      <c r="D59" s="199"/>
      <c r="E59" s="200"/>
      <c r="F59" s="200"/>
      <c r="G59" s="201"/>
      <c r="H59" s="201"/>
      <c r="I59" s="201"/>
    </row>
    <row r="60" spans="1:9" ht="15.75" thickBot="1">
      <c r="A60" s="454"/>
      <c r="B60" s="198"/>
      <c r="C60" s="199"/>
      <c r="D60" s="199"/>
      <c r="E60" s="200"/>
      <c r="F60" s="200"/>
      <c r="G60" s="201"/>
      <c r="H60" s="201"/>
      <c r="I60" s="201"/>
    </row>
    <row r="61" spans="1:9" ht="15.75" thickBot="1">
      <c r="A61" s="209"/>
      <c r="B61" s="191" t="s">
        <v>713</v>
      </c>
      <c r="C61" s="199"/>
      <c r="D61" s="199"/>
      <c r="E61" s="200"/>
      <c r="F61" s="200"/>
      <c r="G61" s="201"/>
      <c r="H61" s="201"/>
      <c r="I61" s="201"/>
    </row>
    <row r="62" spans="1:9" ht="15">
      <c r="A62" s="460" t="s">
        <v>752</v>
      </c>
      <c r="B62" s="210" t="s">
        <v>714</v>
      </c>
      <c r="C62" s="199"/>
      <c r="D62" s="199"/>
      <c r="E62" s="200"/>
      <c r="F62" s="200"/>
      <c r="G62" s="201"/>
      <c r="H62" s="201"/>
      <c r="I62" s="201"/>
    </row>
    <row r="63" spans="1:9" ht="15">
      <c r="A63" s="461"/>
      <c r="B63" s="210" t="s">
        <v>716</v>
      </c>
      <c r="C63" s="199"/>
      <c r="D63" s="199"/>
      <c r="E63" s="200"/>
      <c r="F63" s="200"/>
      <c r="G63" s="201"/>
      <c r="H63" s="201"/>
      <c r="I63" s="201"/>
    </row>
    <row r="64" spans="1:9" ht="15">
      <c r="A64" s="461"/>
      <c r="B64" s="211" t="s">
        <v>753</v>
      </c>
      <c r="C64" s="199"/>
      <c r="D64" s="199"/>
      <c r="E64" s="200"/>
      <c r="F64" s="200"/>
      <c r="G64" s="201"/>
      <c r="H64" s="201"/>
      <c r="I64" s="201"/>
    </row>
    <row r="65" spans="1:9" ht="15">
      <c r="A65" s="461"/>
      <c r="B65" s="211" t="s">
        <v>719</v>
      </c>
      <c r="C65" s="199"/>
      <c r="D65" s="199"/>
      <c r="E65" s="200"/>
      <c r="F65" s="200"/>
      <c r="G65" s="201"/>
      <c r="H65" s="201"/>
      <c r="I65" s="201"/>
    </row>
    <row r="66" spans="1:9" ht="15">
      <c r="A66" s="461"/>
      <c r="B66" s="211" t="s">
        <v>720</v>
      </c>
      <c r="C66" s="199"/>
      <c r="D66" s="199"/>
      <c r="E66" s="200"/>
      <c r="F66" s="200"/>
      <c r="G66" s="201"/>
      <c r="H66" s="201"/>
      <c r="I66" s="201"/>
    </row>
    <row r="67" spans="1:9" ht="15">
      <c r="A67" s="461"/>
      <c r="B67" s="211" t="s">
        <v>754</v>
      </c>
      <c r="C67" s="199"/>
      <c r="D67" s="199"/>
      <c r="E67" s="200"/>
      <c r="F67" s="200"/>
      <c r="G67" s="201"/>
      <c r="H67" s="201"/>
      <c r="I67" s="201"/>
    </row>
    <row r="68" spans="1:9" ht="15">
      <c r="A68" s="461"/>
      <c r="B68" s="211" t="s">
        <v>755</v>
      </c>
      <c r="C68" s="199"/>
      <c r="D68" s="199"/>
      <c r="E68" s="200"/>
      <c r="F68" s="200"/>
      <c r="G68" s="201"/>
      <c r="H68" s="201"/>
      <c r="I68" s="201"/>
    </row>
    <row r="69" spans="1:9" ht="15">
      <c r="A69" s="461"/>
      <c r="B69" s="211" t="s">
        <v>756</v>
      </c>
      <c r="C69" s="199"/>
      <c r="D69" s="199"/>
      <c r="E69" s="200"/>
      <c r="F69" s="200"/>
      <c r="G69" s="201"/>
      <c r="H69" s="201"/>
      <c r="I69" s="201"/>
    </row>
    <row r="70" spans="1:9" ht="15">
      <c r="A70" s="461"/>
      <c r="B70" s="211" t="s">
        <v>757</v>
      </c>
      <c r="C70" s="199"/>
      <c r="D70" s="199"/>
      <c r="E70" s="200"/>
      <c r="F70" s="200"/>
      <c r="G70" s="201"/>
      <c r="H70" s="201"/>
      <c r="I70" s="201"/>
    </row>
    <row r="71" spans="1:9" ht="15">
      <c r="A71" s="461"/>
      <c r="B71" s="211" t="s">
        <v>758</v>
      </c>
      <c r="C71" s="199"/>
      <c r="D71" s="199"/>
      <c r="E71" s="200"/>
      <c r="F71" s="200"/>
      <c r="G71" s="201"/>
      <c r="H71" s="201"/>
      <c r="I71" s="201"/>
    </row>
    <row r="72" spans="1:9" ht="15">
      <c r="A72" s="461"/>
      <c r="B72" s="211" t="s">
        <v>759</v>
      </c>
      <c r="C72" s="199"/>
      <c r="D72" s="199"/>
      <c r="E72" s="200"/>
      <c r="F72" s="200"/>
      <c r="G72" s="201"/>
      <c r="H72" s="201"/>
      <c r="I72" s="201"/>
    </row>
    <row r="73" spans="1:9" ht="15">
      <c r="A73" s="461"/>
      <c r="B73" s="210" t="s">
        <v>721</v>
      </c>
      <c r="C73" s="199"/>
      <c r="D73" s="199"/>
      <c r="E73" s="200"/>
      <c r="F73" s="200"/>
      <c r="G73" s="201"/>
      <c r="H73" s="201"/>
      <c r="I73" s="201"/>
    </row>
    <row r="74" spans="1:9" ht="15">
      <c r="A74" s="461"/>
      <c r="B74" s="211" t="s">
        <v>760</v>
      </c>
      <c r="C74" s="199"/>
      <c r="D74" s="199"/>
      <c r="E74" s="200"/>
      <c r="F74" s="200"/>
      <c r="G74" s="201"/>
      <c r="H74" s="201"/>
      <c r="I74" s="201"/>
    </row>
    <row r="75" spans="1:9" ht="15">
      <c r="A75" s="461"/>
      <c r="B75" s="211" t="s">
        <v>761</v>
      </c>
      <c r="C75" s="199"/>
      <c r="D75" s="199"/>
      <c r="E75" s="200"/>
      <c r="F75" s="200"/>
      <c r="G75" s="201"/>
      <c r="H75" s="201"/>
      <c r="I75" s="201"/>
    </row>
    <row r="76" spans="1:9" ht="15">
      <c r="A76" s="461"/>
      <c r="B76" s="211" t="s">
        <v>762</v>
      </c>
      <c r="C76" s="199"/>
      <c r="D76" s="199"/>
      <c r="E76" s="200"/>
      <c r="F76" s="200"/>
      <c r="G76" s="201"/>
      <c r="H76" s="201"/>
      <c r="I76" s="201"/>
    </row>
    <row r="77" spans="1:9" ht="15">
      <c r="A77" s="461"/>
      <c r="B77" s="211" t="s">
        <v>763</v>
      </c>
      <c r="C77" s="199"/>
      <c r="D77" s="199"/>
      <c r="E77" s="200"/>
      <c r="F77" s="200"/>
      <c r="G77" s="201"/>
      <c r="H77" s="201"/>
      <c r="I77" s="201"/>
    </row>
    <row r="78" spans="1:9" ht="15">
      <c r="A78" s="461"/>
      <c r="B78" s="211" t="s">
        <v>764</v>
      </c>
      <c r="C78" s="199"/>
      <c r="D78" s="199"/>
      <c r="E78" s="200"/>
      <c r="F78" s="200"/>
      <c r="G78" s="201"/>
      <c r="H78" s="201"/>
      <c r="I78" s="201"/>
    </row>
    <row r="79" spans="1:9" ht="15">
      <c r="A79" s="461"/>
      <c r="B79" s="211" t="s">
        <v>765</v>
      </c>
      <c r="C79" s="199"/>
      <c r="D79" s="199"/>
      <c r="E79" s="200"/>
      <c r="F79" s="200"/>
      <c r="G79" s="201"/>
      <c r="H79" s="201"/>
      <c r="I79" s="201"/>
    </row>
    <row r="80" spans="1:9" ht="15">
      <c r="A80" s="461"/>
      <c r="B80" s="211" t="s">
        <v>766</v>
      </c>
      <c r="C80" s="199"/>
      <c r="D80" s="199"/>
      <c r="E80" s="200"/>
      <c r="F80" s="200"/>
      <c r="G80" s="201"/>
      <c r="H80" s="201"/>
      <c r="I80" s="201"/>
    </row>
    <row r="81" spans="1:9" ht="15">
      <c r="A81" s="461"/>
      <c r="B81" s="211" t="s">
        <v>767</v>
      </c>
      <c r="C81" s="199"/>
      <c r="D81" s="199"/>
      <c r="E81" s="200"/>
      <c r="F81" s="200"/>
      <c r="G81" s="201"/>
      <c r="H81" s="201"/>
      <c r="I81" s="201"/>
    </row>
    <row r="82" spans="1:9" ht="15">
      <c r="A82" s="461"/>
      <c r="B82" s="211" t="s">
        <v>768</v>
      </c>
      <c r="C82" s="199"/>
      <c r="D82" s="199"/>
      <c r="E82" s="200"/>
      <c r="F82" s="200"/>
      <c r="G82" s="201"/>
      <c r="H82" s="201"/>
      <c r="I82" s="201"/>
    </row>
    <row r="83" spans="1:9" ht="15">
      <c r="A83" s="461"/>
      <c r="B83" s="211" t="s">
        <v>769</v>
      </c>
      <c r="C83" s="199"/>
      <c r="D83" s="199"/>
      <c r="E83" s="200"/>
      <c r="F83" s="200"/>
      <c r="G83" s="201"/>
      <c r="H83" s="201"/>
      <c r="I83" s="201"/>
    </row>
    <row r="84" spans="1:9" ht="15">
      <c r="A84" s="461"/>
      <c r="B84" s="211" t="s">
        <v>770</v>
      </c>
      <c r="C84" s="199"/>
      <c r="D84" s="199"/>
      <c r="E84" s="200"/>
      <c r="F84" s="200"/>
      <c r="G84" s="201"/>
      <c r="H84" s="201"/>
      <c r="I84" s="201"/>
    </row>
    <row r="85" spans="1:9" ht="15">
      <c r="A85" s="461"/>
      <c r="B85" s="211" t="s">
        <v>771</v>
      </c>
      <c r="C85" s="199"/>
      <c r="D85" s="199"/>
      <c r="E85" s="200"/>
      <c r="F85" s="200"/>
      <c r="G85" s="201"/>
      <c r="H85" s="201"/>
      <c r="I85" s="201"/>
    </row>
    <row r="86" spans="1:9" ht="15">
      <c r="A86" s="461"/>
      <c r="B86" s="211" t="s">
        <v>772</v>
      </c>
      <c r="C86" s="199"/>
      <c r="D86" s="199"/>
      <c r="E86" s="200"/>
      <c r="F86" s="200"/>
      <c r="G86" s="201"/>
      <c r="H86" s="201"/>
      <c r="I86" s="201"/>
    </row>
    <row r="87" spans="1:9" ht="15">
      <c r="A87" s="461"/>
      <c r="B87" s="211" t="s">
        <v>773</v>
      </c>
      <c r="C87" s="199"/>
      <c r="D87" s="199"/>
      <c r="E87" s="200"/>
      <c r="F87" s="200"/>
      <c r="G87" s="201"/>
      <c r="H87" s="201"/>
      <c r="I87" s="201"/>
    </row>
    <row r="88" spans="1:9" ht="15">
      <c r="A88" s="461"/>
      <c r="B88" s="211" t="s">
        <v>774</v>
      </c>
      <c r="C88" s="199"/>
      <c r="D88" s="199"/>
      <c r="E88" s="200"/>
      <c r="F88" s="200"/>
      <c r="G88" s="201"/>
      <c r="H88" s="201"/>
      <c r="I88" s="201"/>
    </row>
    <row r="89" spans="1:9" ht="15">
      <c r="A89" s="461"/>
      <c r="B89" s="211" t="s">
        <v>775</v>
      </c>
      <c r="C89" s="199"/>
      <c r="D89" s="199"/>
      <c r="E89" s="200"/>
      <c r="F89" s="200"/>
      <c r="G89" s="201"/>
      <c r="H89" s="201"/>
      <c r="I89" s="201"/>
    </row>
    <row r="90" spans="1:9" ht="15">
      <c r="A90" s="461"/>
      <c r="B90" s="211" t="s">
        <v>776</v>
      </c>
      <c r="C90" s="199"/>
      <c r="D90" s="199"/>
      <c r="E90" s="200"/>
      <c r="F90" s="200"/>
      <c r="G90" s="201"/>
      <c r="H90" s="201"/>
      <c r="I90" s="201"/>
    </row>
    <row r="91" spans="1:9" ht="15">
      <c r="A91" s="461"/>
      <c r="B91" s="211" t="s">
        <v>777</v>
      </c>
      <c r="C91" s="199"/>
      <c r="D91" s="199"/>
      <c r="E91" s="200"/>
      <c r="F91" s="200"/>
      <c r="G91" s="201"/>
      <c r="H91" s="201"/>
      <c r="I91" s="201"/>
    </row>
    <row r="92" spans="1:9" ht="15">
      <c r="A92" s="461"/>
      <c r="B92" s="211" t="s">
        <v>778</v>
      </c>
      <c r="C92" s="199"/>
      <c r="D92" s="199"/>
      <c r="E92" s="200"/>
      <c r="F92" s="200"/>
      <c r="G92" s="201"/>
      <c r="H92" s="201"/>
      <c r="I92" s="201"/>
    </row>
    <row r="93" spans="1:9" ht="15">
      <c r="A93" s="461"/>
      <c r="B93" s="211" t="s">
        <v>779</v>
      </c>
      <c r="C93" s="199"/>
      <c r="D93" s="199"/>
      <c r="E93" s="200"/>
      <c r="F93" s="200"/>
      <c r="G93" s="201"/>
      <c r="H93" s="201"/>
      <c r="I93" s="201"/>
    </row>
    <row r="94" spans="1:9" ht="15">
      <c r="A94" s="461"/>
      <c r="B94" s="211" t="s">
        <v>780</v>
      </c>
      <c r="C94" s="199"/>
      <c r="D94" s="199"/>
      <c r="E94" s="200"/>
      <c r="F94" s="200"/>
      <c r="G94" s="201"/>
      <c r="H94" s="201"/>
      <c r="I94" s="201"/>
    </row>
    <row r="95" spans="1:9" ht="15">
      <c r="A95" s="461"/>
      <c r="B95" s="211" t="s">
        <v>781</v>
      </c>
      <c r="C95" s="199"/>
      <c r="D95" s="199"/>
      <c r="E95" s="200"/>
      <c r="F95" s="200"/>
      <c r="G95" s="201"/>
      <c r="H95" s="201"/>
      <c r="I95" s="201"/>
    </row>
    <row r="96" spans="1:9" ht="15">
      <c r="A96" s="461"/>
      <c r="B96" s="211" t="s">
        <v>782</v>
      </c>
      <c r="C96" s="199"/>
      <c r="D96" s="199"/>
      <c r="E96" s="200"/>
      <c r="F96" s="200"/>
      <c r="G96" s="201"/>
      <c r="H96" s="201"/>
      <c r="I96" s="201"/>
    </row>
    <row r="97" spans="1:9" ht="15">
      <c r="A97" s="461"/>
      <c r="B97" s="211" t="s">
        <v>783</v>
      </c>
      <c r="C97" s="199"/>
      <c r="D97" s="199"/>
      <c r="E97" s="200"/>
      <c r="F97" s="200"/>
      <c r="G97" s="201"/>
      <c r="H97" s="201"/>
      <c r="I97" s="201"/>
    </row>
    <row r="98" spans="1:9" ht="15">
      <c r="A98" s="461"/>
      <c r="B98" s="211" t="s">
        <v>784</v>
      </c>
      <c r="C98" s="199"/>
      <c r="D98" s="199"/>
      <c r="E98" s="200"/>
      <c r="F98" s="200"/>
      <c r="G98" s="201"/>
      <c r="H98" s="201"/>
      <c r="I98" s="201"/>
    </row>
    <row r="99" spans="1:9" ht="15.75" thickBot="1">
      <c r="A99" s="462"/>
      <c r="B99" s="211" t="s">
        <v>785</v>
      </c>
      <c r="C99" s="199"/>
      <c r="D99" s="199"/>
      <c r="E99" s="200"/>
      <c r="F99" s="200"/>
      <c r="G99" s="201"/>
      <c r="H99" s="201"/>
      <c r="I99" s="201"/>
    </row>
    <row r="100" spans="1:9" ht="15">
      <c r="A100" s="212"/>
      <c r="B100" s="191" t="s">
        <v>724</v>
      </c>
      <c r="C100" s="199"/>
      <c r="D100" s="199"/>
      <c r="E100" s="200"/>
      <c r="F100" s="200"/>
      <c r="G100" s="201"/>
      <c r="H100" s="201"/>
      <c r="I100" s="201"/>
    </row>
    <row r="101" spans="1:9" ht="15.75" thickBot="1">
      <c r="A101" s="213"/>
      <c r="B101" s="214" t="s">
        <v>725</v>
      </c>
      <c r="C101" s="199"/>
      <c r="D101" s="199"/>
      <c r="E101" s="200"/>
      <c r="F101" s="200"/>
      <c r="G101" s="201"/>
      <c r="H101" s="201"/>
      <c r="I101" s="201"/>
    </row>
    <row r="102" spans="1:9" ht="15">
      <c r="A102" s="452" t="s">
        <v>786</v>
      </c>
      <c r="B102" s="211" t="s">
        <v>787</v>
      </c>
      <c r="C102" s="199"/>
      <c r="D102" s="199"/>
      <c r="E102" s="200"/>
      <c r="F102" s="200"/>
      <c r="G102" s="201"/>
      <c r="H102" s="201"/>
      <c r="I102" s="201"/>
    </row>
    <row r="103" spans="1:9" ht="15">
      <c r="A103" s="453"/>
      <c r="B103" s="211" t="s">
        <v>788</v>
      </c>
      <c r="C103" s="199"/>
      <c r="D103" s="199"/>
      <c r="E103" s="200"/>
      <c r="F103" s="200"/>
      <c r="G103" s="201"/>
      <c r="H103" s="201"/>
      <c r="I103" s="201"/>
    </row>
    <row r="104" spans="1:9" ht="15">
      <c r="A104" s="453"/>
      <c r="B104" s="211" t="s">
        <v>789</v>
      </c>
      <c r="C104" s="199"/>
      <c r="D104" s="199"/>
      <c r="E104" s="200"/>
      <c r="F104" s="200"/>
      <c r="G104" s="201"/>
      <c r="H104" s="201"/>
      <c r="I104" s="201"/>
    </row>
    <row r="105" spans="1:9" ht="15">
      <c r="A105" s="453"/>
      <c r="B105" s="211" t="s">
        <v>790</v>
      </c>
      <c r="C105" s="199"/>
      <c r="D105" s="199"/>
      <c r="E105" s="200"/>
      <c r="F105" s="200"/>
      <c r="G105" s="201"/>
      <c r="H105" s="201"/>
      <c r="I105" s="201"/>
    </row>
    <row r="106" spans="1:9" ht="15">
      <c r="A106" s="453"/>
      <c r="B106" s="211" t="s">
        <v>791</v>
      </c>
      <c r="C106" s="199"/>
      <c r="D106" s="199"/>
      <c r="E106" s="200"/>
      <c r="F106" s="200"/>
      <c r="G106" s="201"/>
      <c r="H106" s="201"/>
      <c r="I106" s="201"/>
    </row>
    <row r="107" spans="1:9" ht="15">
      <c r="A107" s="453"/>
      <c r="B107" s="211" t="s">
        <v>792</v>
      </c>
      <c r="C107" s="199"/>
      <c r="D107" s="199"/>
      <c r="E107" s="200"/>
      <c r="F107" s="200"/>
      <c r="G107" s="201"/>
      <c r="H107" s="201"/>
      <c r="I107" s="201"/>
    </row>
    <row r="108" spans="1:9" ht="15">
      <c r="A108" s="453"/>
      <c r="B108" s="211" t="s">
        <v>793</v>
      </c>
      <c r="C108" s="199"/>
      <c r="D108" s="199"/>
      <c r="E108" s="200"/>
      <c r="F108" s="200"/>
      <c r="G108" s="201"/>
      <c r="H108" s="201"/>
      <c r="I108" s="201"/>
    </row>
    <row r="109" spans="1:9" ht="15">
      <c r="A109" s="453"/>
      <c r="B109" s="211" t="s">
        <v>794</v>
      </c>
      <c r="C109" s="199"/>
      <c r="D109" s="199"/>
      <c r="E109" s="200"/>
      <c r="F109" s="200"/>
      <c r="G109" s="201"/>
      <c r="H109" s="201"/>
      <c r="I109" s="201"/>
    </row>
    <row r="110" spans="1:9" ht="15">
      <c r="A110" s="453"/>
      <c r="B110" s="211" t="s">
        <v>795</v>
      </c>
      <c r="C110" s="199"/>
      <c r="D110" s="199"/>
      <c r="E110" s="200"/>
      <c r="F110" s="200"/>
      <c r="G110" s="201"/>
      <c r="H110" s="201"/>
      <c r="I110" s="201"/>
    </row>
    <row r="111" spans="1:9" ht="15">
      <c r="A111" s="453"/>
      <c r="B111" s="211" t="s">
        <v>796</v>
      </c>
      <c r="C111" s="199"/>
      <c r="D111" s="199"/>
      <c r="E111" s="200"/>
      <c r="F111" s="200"/>
      <c r="G111" s="201"/>
      <c r="H111" s="201"/>
      <c r="I111" s="201"/>
    </row>
    <row r="112" spans="1:9" ht="15">
      <c r="A112" s="453"/>
      <c r="B112" s="211" t="s">
        <v>797</v>
      </c>
      <c r="C112" s="199"/>
      <c r="D112" s="199"/>
      <c r="E112" s="200"/>
      <c r="F112" s="200"/>
      <c r="G112" s="201"/>
      <c r="H112" s="201"/>
      <c r="I112" s="201"/>
    </row>
    <row r="113" spans="1:9" ht="15">
      <c r="A113" s="453"/>
      <c r="B113" s="211" t="s">
        <v>798</v>
      </c>
      <c r="C113" s="199"/>
      <c r="D113" s="199"/>
      <c r="E113" s="200"/>
      <c r="F113" s="200"/>
      <c r="G113" s="201"/>
      <c r="H113" s="201"/>
      <c r="I113" s="201"/>
    </row>
    <row r="114" spans="1:9" ht="15">
      <c r="A114" s="453"/>
      <c r="B114" s="211" t="s">
        <v>799</v>
      </c>
      <c r="C114" s="199"/>
      <c r="D114" s="199"/>
      <c r="E114" s="200"/>
      <c r="F114" s="200"/>
      <c r="G114" s="201"/>
      <c r="H114" s="201"/>
      <c r="I114" s="201"/>
    </row>
    <row r="115" spans="1:9" ht="15">
      <c r="A115" s="453"/>
      <c r="B115" s="211" t="s">
        <v>800</v>
      </c>
      <c r="C115" s="199"/>
      <c r="D115" s="199"/>
      <c r="E115" s="200"/>
      <c r="F115" s="200"/>
      <c r="G115" s="201"/>
      <c r="H115" s="201"/>
      <c r="I115" s="201"/>
    </row>
    <row r="116" spans="1:9" ht="15">
      <c r="A116" s="453"/>
      <c r="B116" s="211" t="s">
        <v>801</v>
      </c>
      <c r="C116" s="199"/>
      <c r="D116" s="199"/>
      <c r="E116" s="200"/>
      <c r="F116" s="200"/>
      <c r="G116" s="201"/>
      <c r="H116" s="201"/>
      <c r="I116" s="201"/>
    </row>
    <row r="117" spans="1:9" ht="15">
      <c r="A117" s="453"/>
      <c r="B117" s="211" t="s">
        <v>802</v>
      </c>
      <c r="C117" s="199"/>
      <c r="D117" s="199"/>
      <c r="E117" s="200"/>
      <c r="F117" s="200"/>
      <c r="G117" s="201"/>
      <c r="H117" s="201"/>
      <c r="I117" s="201"/>
    </row>
    <row r="118" spans="1:9" ht="15">
      <c r="A118" s="453"/>
      <c r="B118" s="211" t="s">
        <v>803</v>
      </c>
      <c r="C118" s="199"/>
      <c r="D118" s="199"/>
      <c r="E118" s="200"/>
      <c r="F118" s="200"/>
      <c r="G118" s="201"/>
      <c r="H118" s="201"/>
      <c r="I118" s="201"/>
    </row>
    <row r="119" spans="1:9" ht="15">
      <c r="A119" s="453"/>
      <c r="B119" s="211" t="s">
        <v>804</v>
      </c>
      <c r="C119" s="199"/>
      <c r="D119" s="199"/>
      <c r="E119" s="200"/>
      <c r="F119" s="200"/>
      <c r="G119" s="201"/>
      <c r="H119" s="201"/>
      <c r="I119" s="201"/>
    </row>
    <row r="120" spans="1:9" ht="15">
      <c r="A120" s="453"/>
      <c r="B120" s="211" t="s">
        <v>805</v>
      </c>
      <c r="C120" s="199"/>
      <c r="D120" s="199"/>
      <c r="E120" s="200"/>
      <c r="F120" s="200"/>
      <c r="G120" s="201"/>
      <c r="H120" s="201"/>
      <c r="I120" s="201"/>
    </row>
    <row r="121" spans="1:9" ht="15">
      <c r="A121" s="453"/>
      <c r="B121" s="211" t="s">
        <v>806</v>
      </c>
      <c r="C121" s="199"/>
      <c r="D121" s="199"/>
      <c r="E121" s="200"/>
      <c r="F121" s="200"/>
      <c r="G121" s="201"/>
      <c r="H121" s="201"/>
      <c r="I121" s="201"/>
    </row>
    <row r="122" spans="1:9" ht="15">
      <c r="A122" s="453"/>
      <c r="B122" s="211" t="s">
        <v>807</v>
      </c>
      <c r="C122" s="199"/>
      <c r="D122" s="199"/>
      <c r="E122" s="200"/>
      <c r="F122" s="200"/>
      <c r="G122" s="201"/>
      <c r="H122" s="201"/>
      <c r="I122" s="201"/>
    </row>
    <row r="123" spans="1:9" ht="15">
      <c r="A123" s="453"/>
      <c r="B123" s="211" t="s">
        <v>808</v>
      </c>
      <c r="C123" s="199"/>
      <c r="D123" s="199"/>
      <c r="E123" s="200"/>
      <c r="F123" s="200"/>
      <c r="G123" s="201"/>
      <c r="H123" s="201"/>
      <c r="I123" s="201"/>
    </row>
    <row r="124" spans="1:9" ht="15">
      <c r="A124" s="453"/>
      <c r="B124" s="211" t="s">
        <v>809</v>
      </c>
      <c r="C124" s="199"/>
      <c r="D124" s="199"/>
      <c r="E124" s="200"/>
      <c r="F124" s="200"/>
      <c r="G124" s="201"/>
      <c r="H124" s="201"/>
      <c r="I124" s="201"/>
    </row>
    <row r="125" spans="1:9" ht="15">
      <c r="A125" s="453"/>
      <c r="B125" s="211" t="s">
        <v>810</v>
      </c>
      <c r="C125" s="199"/>
      <c r="D125" s="199"/>
      <c r="E125" s="200"/>
      <c r="F125" s="200"/>
      <c r="G125" s="201"/>
      <c r="H125" s="201"/>
      <c r="I125" s="201"/>
    </row>
    <row r="126" spans="1:9" ht="15">
      <c r="A126" s="453"/>
      <c r="B126" s="211" t="s">
        <v>811</v>
      </c>
      <c r="C126" s="199"/>
      <c r="D126" s="199"/>
      <c r="E126" s="200"/>
      <c r="F126" s="200"/>
      <c r="G126" s="201"/>
      <c r="H126" s="201"/>
      <c r="I126" s="201"/>
    </row>
    <row r="127" spans="1:9" ht="15">
      <c r="A127" s="453"/>
      <c r="B127" s="211" t="s">
        <v>812</v>
      </c>
      <c r="C127" s="199"/>
      <c r="D127" s="199"/>
      <c r="E127" s="200"/>
      <c r="F127" s="200"/>
      <c r="G127" s="201"/>
      <c r="H127" s="201"/>
      <c r="I127" s="201"/>
    </row>
    <row r="128" spans="1:9" ht="15">
      <c r="A128" s="453"/>
      <c r="B128" s="211" t="s">
        <v>813</v>
      </c>
      <c r="C128" s="199"/>
      <c r="D128" s="199"/>
      <c r="E128" s="200"/>
      <c r="F128" s="200"/>
      <c r="G128" s="201"/>
      <c r="H128" s="201"/>
      <c r="I128" s="201"/>
    </row>
    <row r="129" spans="1:9" ht="15.75" thickBot="1">
      <c r="A129" s="454"/>
      <c r="B129" s="211" t="s">
        <v>814</v>
      </c>
      <c r="C129" s="199"/>
      <c r="D129" s="199"/>
      <c r="E129" s="200"/>
      <c r="F129" s="200"/>
      <c r="G129" s="201"/>
      <c r="H129" s="201"/>
      <c r="I129" s="201"/>
    </row>
    <row r="130" spans="1:9" ht="15.75" thickBot="1">
      <c r="A130" s="209"/>
      <c r="B130" s="214" t="s">
        <v>731</v>
      </c>
      <c r="C130" s="199"/>
      <c r="D130" s="199"/>
      <c r="E130" s="200"/>
      <c r="F130" s="200"/>
      <c r="G130" s="201"/>
      <c r="H130" s="201"/>
      <c r="I130" s="201"/>
    </row>
    <row r="131" spans="1:9" ht="15.75" thickBot="1">
      <c r="A131" s="209"/>
      <c r="B131" s="214" t="s">
        <v>499</v>
      </c>
      <c r="C131" s="199"/>
      <c r="D131" s="199"/>
      <c r="E131" s="200"/>
      <c r="F131" s="200"/>
      <c r="G131" s="201"/>
      <c r="H131" s="201"/>
      <c r="I131" s="201"/>
    </row>
    <row r="132" spans="1:9">
      <c r="A132" s="452" t="s">
        <v>815</v>
      </c>
      <c r="B132" s="211" t="s">
        <v>734</v>
      </c>
      <c r="C132" s="200"/>
      <c r="D132" s="200"/>
      <c r="E132" s="200"/>
      <c r="F132" s="200"/>
      <c r="G132" s="201"/>
      <c r="H132" s="201"/>
      <c r="I132" s="201"/>
    </row>
    <row r="133" spans="1:9">
      <c r="A133" s="453"/>
      <c r="B133" s="211" t="s">
        <v>736</v>
      </c>
      <c r="C133" s="200"/>
      <c r="D133" s="200"/>
      <c r="E133" s="200"/>
      <c r="F133" s="200"/>
      <c r="G133" s="201"/>
      <c r="H133" s="201"/>
      <c r="I133" s="201"/>
    </row>
    <row r="134" spans="1:9">
      <c r="A134" s="453"/>
      <c r="B134" s="211" t="s">
        <v>816</v>
      </c>
      <c r="C134" s="200"/>
      <c r="D134" s="200"/>
      <c r="E134" s="200"/>
      <c r="F134" s="200"/>
      <c r="G134" s="201"/>
      <c r="H134" s="201"/>
      <c r="I134" s="201"/>
    </row>
    <row r="135" spans="1:9">
      <c r="A135" s="453"/>
      <c r="B135" s="211" t="s">
        <v>817</v>
      </c>
      <c r="C135" s="200"/>
      <c r="D135" s="200"/>
      <c r="E135" s="200"/>
      <c r="F135" s="200"/>
      <c r="G135" s="201"/>
      <c r="H135" s="201"/>
      <c r="I135" s="201"/>
    </row>
    <row r="136" spans="1:9">
      <c r="A136" s="453"/>
      <c r="B136" s="211" t="s">
        <v>818</v>
      </c>
      <c r="C136" s="200"/>
      <c r="D136" s="200"/>
      <c r="E136" s="200"/>
      <c r="F136" s="200"/>
      <c r="G136" s="201"/>
      <c r="H136" s="201"/>
      <c r="I136" s="201"/>
    </row>
    <row r="137" spans="1:9">
      <c r="A137" s="453"/>
      <c r="B137" s="211" t="s">
        <v>819</v>
      </c>
      <c r="C137" s="200"/>
      <c r="D137" s="200"/>
      <c r="E137" s="200"/>
      <c r="F137" s="200"/>
      <c r="G137" s="201"/>
      <c r="H137" s="201"/>
      <c r="I137" s="201"/>
    </row>
    <row r="138" spans="1:9">
      <c r="A138" s="453"/>
      <c r="B138" s="211" t="s">
        <v>820</v>
      </c>
      <c r="C138" s="200"/>
      <c r="D138" s="200"/>
      <c r="E138" s="200"/>
      <c r="F138" s="200"/>
      <c r="G138" s="201"/>
      <c r="H138" s="201"/>
      <c r="I138" s="201"/>
    </row>
    <row r="139" spans="1:9">
      <c r="A139" s="453"/>
      <c r="B139" s="211" t="s">
        <v>821</v>
      </c>
      <c r="C139" s="200"/>
      <c r="D139" s="200"/>
      <c r="E139" s="200"/>
      <c r="F139" s="200"/>
      <c r="G139" s="201"/>
      <c r="H139" s="201"/>
      <c r="I139" s="201"/>
    </row>
    <row r="140" spans="1:9">
      <c r="A140" s="453"/>
      <c r="B140" s="211" t="s">
        <v>822</v>
      </c>
      <c r="C140" s="200"/>
      <c r="D140" s="200"/>
      <c r="E140" s="200"/>
      <c r="F140" s="200"/>
      <c r="G140" s="201"/>
      <c r="H140" s="201"/>
      <c r="I140" s="201"/>
    </row>
    <row r="141" spans="1:9" ht="13.5" thickBot="1">
      <c r="A141" s="454"/>
      <c r="B141" s="211" t="s">
        <v>823</v>
      </c>
      <c r="C141" s="200"/>
      <c r="D141" s="200"/>
      <c r="E141" s="200"/>
      <c r="F141" s="200"/>
      <c r="G141" s="201"/>
      <c r="H141" s="201"/>
      <c r="I141" s="201"/>
    </row>
  </sheetData>
  <mergeCells count="7">
    <mergeCell ref="A132:A141"/>
    <mergeCell ref="A3:B3"/>
    <mergeCell ref="A4:A22"/>
    <mergeCell ref="A23:A50"/>
    <mergeCell ref="A51:A60"/>
    <mergeCell ref="A62:A99"/>
    <mergeCell ref="A102:A12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48"/>
  <sheetViews>
    <sheetView topLeftCell="A97" workbookViewId="0">
      <selection activeCell="L7" sqref="L7"/>
    </sheetView>
  </sheetViews>
  <sheetFormatPr defaultRowHeight="12.75"/>
  <cols>
    <col min="1" max="1" width="54.140625" customWidth="1"/>
    <col min="2" max="2" width="9.28515625" customWidth="1"/>
    <col min="3" max="5" width="21" bestFit="1" customWidth="1"/>
    <col min="10" max="10" width="16.85546875" customWidth="1"/>
    <col min="11" max="11" width="54.140625" bestFit="1" customWidth="1"/>
    <col min="13" max="13" width="16.42578125" bestFit="1" customWidth="1"/>
  </cols>
  <sheetData>
    <row r="1" spans="1:13">
      <c r="A1" t="s">
        <v>854</v>
      </c>
    </row>
    <row r="2" spans="1:13">
      <c r="A2" s="464" t="s">
        <v>933</v>
      </c>
      <c r="B2" s="464"/>
      <c r="C2" s="464"/>
      <c r="D2" s="464"/>
      <c r="E2" s="464"/>
    </row>
    <row r="4" spans="1:13" ht="15">
      <c r="A4" s="215" t="s">
        <v>713</v>
      </c>
      <c r="B4" s="216" t="s">
        <v>824</v>
      </c>
      <c r="C4" s="216" t="s">
        <v>825</v>
      </c>
      <c r="D4" s="216" t="s">
        <v>826</v>
      </c>
      <c r="E4" s="216" t="s">
        <v>827</v>
      </c>
      <c r="J4" s="463" t="s">
        <v>828</v>
      </c>
      <c r="K4" s="217" t="s">
        <v>713</v>
      </c>
      <c r="L4" s="218" t="s">
        <v>824</v>
      </c>
      <c r="M4" s="218" t="s">
        <v>829</v>
      </c>
    </row>
    <row r="5" spans="1:13" ht="15">
      <c r="A5" s="219" t="s">
        <v>714</v>
      </c>
      <c r="B5" s="200"/>
      <c r="C5" s="200"/>
      <c r="D5" s="200"/>
      <c r="E5" s="200"/>
      <c r="J5" s="463"/>
      <c r="K5" s="220" t="s">
        <v>714</v>
      </c>
      <c r="L5" s="221"/>
      <c r="M5" s="221"/>
    </row>
    <row r="6" spans="1:13" ht="15">
      <c r="A6" s="219" t="s">
        <v>716</v>
      </c>
      <c r="B6" s="200"/>
      <c r="C6" s="200"/>
      <c r="D6" s="200"/>
      <c r="E6" s="200"/>
      <c r="J6" s="463"/>
      <c r="K6" s="220" t="s">
        <v>716</v>
      </c>
      <c r="L6" s="221"/>
      <c r="M6" s="221"/>
    </row>
    <row r="7" spans="1:13" ht="15">
      <c r="A7" s="222" t="s">
        <v>753</v>
      </c>
      <c r="B7" s="200"/>
      <c r="C7" s="200"/>
      <c r="D7" s="200"/>
      <c r="E7" s="200"/>
      <c r="J7" s="463"/>
      <c r="K7" s="223" t="s">
        <v>830</v>
      </c>
      <c r="L7" s="224" t="s">
        <v>831</v>
      </c>
      <c r="M7" s="224">
        <v>5</v>
      </c>
    </row>
    <row r="8" spans="1:13" ht="15">
      <c r="A8" s="225"/>
      <c r="B8" s="200"/>
      <c r="C8" s="200"/>
      <c r="D8" s="200"/>
      <c r="E8" s="200"/>
      <c r="J8" s="463"/>
      <c r="K8" s="226"/>
      <c r="L8" s="224" t="s">
        <v>832</v>
      </c>
      <c r="M8" s="224">
        <v>4</v>
      </c>
    </row>
    <row r="9" spans="1:13" ht="15">
      <c r="A9" s="225"/>
      <c r="B9" s="200"/>
      <c r="C9" s="200"/>
      <c r="D9" s="200"/>
      <c r="E9" s="200"/>
      <c r="J9" s="463"/>
      <c r="K9" s="223" t="s">
        <v>833</v>
      </c>
      <c r="L9" s="224" t="s">
        <v>834</v>
      </c>
      <c r="M9" s="224">
        <v>10</v>
      </c>
    </row>
    <row r="10" spans="1:13" ht="15">
      <c r="A10" s="225"/>
      <c r="B10" s="200"/>
      <c r="C10" s="200"/>
      <c r="D10" s="200"/>
      <c r="E10" s="200"/>
      <c r="J10" s="463"/>
      <c r="K10" s="226"/>
      <c r="L10" s="224" t="s">
        <v>835</v>
      </c>
      <c r="M10" s="224">
        <v>12</v>
      </c>
    </row>
    <row r="11" spans="1:13" ht="15">
      <c r="A11" s="225"/>
      <c r="B11" s="200"/>
      <c r="C11" s="200"/>
      <c r="D11" s="200"/>
      <c r="E11" s="200"/>
      <c r="J11" s="463"/>
      <c r="K11" s="223" t="s">
        <v>836</v>
      </c>
      <c r="L11" s="224" t="s">
        <v>837</v>
      </c>
      <c r="M11" s="224">
        <v>6</v>
      </c>
    </row>
    <row r="12" spans="1:13" ht="15">
      <c r="A12" s="225"/>
      <c r="B12" s="200"/>
      <c r="C12" s="200"/>
      <c r="D12" s="200"/>
      <c r="E12" s="200"/>
      <c r="J12" s="463"/>
      <c r="K12" s="226"/>
      <c r="L12" s="224" t="s">
        <v>838</v>
      </c>
      <c r="M12" s="224">
        <v>8</v>
      </c>
    </row>
    <row r="13" spans="1:13" ht="15">
      <c r="A13" s="225"/>
      <c r="B13" s="200"/>
      <c r="C13" s="200"/>
      <c r="D13" s="200"/>
      <c r="E13" s="200"/>
      <c r="J13" s="463"/>
      <c r="K13" s="226"/>
      <c r="L13" s="221"/>
      <c r="M13" s="221"/>
    </row>
    <row r="14" spans="1:13">
      <c r="A14" s="222" t="s">
        <v>719</v>
      </c>
      <c r="B14" s="200"/>
      <c r="C14" s="200"/>
      <c r="D14" s="200"/>
      <c r="E14" s="200"/>
    </row>
    <row r="15" spans="1:13">
      <c r="A15" s="225"/>
      <c r="B15" s="200"/>
      <c r="C15" s="200"/>
      <c r="D15" s="200"/>
      <c r="E15" s="200"/>
    </row>
    <row r="16" spans="1:13">
      <c r="A16" s="225"/>
      <c r="B16" s="200"/>
      <c r="C16" s="200"/>
      <c r="D16" s="200"/>
      <c r="E16" s="200"/>
    </row>
    <row r="17" spans="1:5">
      <c r="A17" s="225"/>
      <c r="B17" s="200"/>
      <c r="C17" s="200"/>
      <c r="D17" s="200"/>
      <c r="E17" s="200"/>
    </row>
    <row r="18" spans="1:5">
      <c r="A18" s="225"/>
      <c r="B18" s="200"/>
      <c r="C18" s="200"/>
      <c r="D18" s="200"/>
      <c r="E18" s="200"/>
    </row>
    <row r="19" spans="1:5">
      <c r="A19" s="225"/>
      <c r="B19" s="200"/>
      <c r="C19" s="200"/>
      <c r="D19" s="200"/>
      <c r="E19" s="200"/>
    </row>
    <row r="20" spans="1:5">
      <c r="A20" s="225"/>
      <c r="B20" s="200"/>
      <c r="C20" s="200"/>
      <c r="D20" s="200"/>
      <c r="E20" s="200"/>
    </row>
    <row r="21" spans="1:5">
      <c r="A21" s="222" t="s">
        <v>720</v>
      </c>
      <c r="B21" s="200"/>
      <c r="C21" s="200"/>
      <c r="D21" s="200"/>
      <c r="E21" s="200"/>
    </row>
    <row r="22" spans="1:5">
      <c r="A22" s="222"/>
      <c r="B22" s="200"/>
      <c r="C22" s="200"/>
      <c r="D22" s="200"/>
      <c r="E22" s="200"/>
    </row>
    <row r="23" spans="1:5">
      <c r="A23" s="222"/>
      <c r="B23" s="200"/>
      <c r="C23" s="200"/>
      <c r="D23" s="200"/>
      <c r="E23" s="200"/>
    </row>
    <row r="24" spans="1:5">
      <c r="A24" s="222"/>
      <c r="B24" s="200"/>
      <c r="C24" s="200"/>
      <c r="D24" s="200"/>
      <c r="E24" s="200"/>
    </row>
    <row r="25" spans="1:5">
      <c r="A25" s="222"/>
      <c r="B25" s="200"/>
      <c r="C25" s="200"/>
      <c r="D25" s="200"/>
      <c r="E25" s="200"/>
    </row>
    <row r="26" spans="1:5">
      <c r="A26" s="222"/>
      <c r="B26" s="200"/>
      <c r="C26" s="200"/>
      <c r="D26" s="200"/>
      <c r="E26" s="200"/>
    </row>
    <row r="27" spans="1:5">
      <c r="A27" s="222"/>
      <c r="B27" s="200"/>
      <c r="C27" s="200"/>
      <c r="D27" s="200"/>
      <c r="E27" s="200"/>
    </row>
    <row r="28" spans="1:5">
      <c r="A28" s="225"/>
      <c r="B28" s="200"/>
      <c r="C28" s="200"/>
      <c r="D28" s="200"/>
      <c r="E28" s="200"/>
    </row>
    <row r="29" spans="1:5">
      <c r="A29" s="222" t="s">
        <v>754</v>
      </c>
      <c r="B29" s="200"/>
      <c r="C29" s="200"/>
      <c r="D29" s="200"/>
      <c r="E29" s="200"/>
    </row>
    <row r="30" spans="1:5">
      <c r="A30" s="225"/>
      <c r="B30" s="200"/>
      <c r="C30" s="200"/>
      <c r="D30" s="200"/>
      <c r="E30" s="200"/>
    </row>
    <row r="31" spans="1:5">
      <c r="A31" s="225"/>
      <c r="B31" s="200"/>
      <c r="C31" s="200"/>
      <c r="D31" s="200"/>
      <c r="E31" s="200"/>
    </row>
    <row r="32" spans="1:5">
      <c r="A32" s="225"/>
      <c r="B32" s="200"/>
      <c r="C32" s="200"/>
      <c r="D32" s="200"/>
      <c r="E32" s="200"/>
    </row>
    <row r="33" spans="1:5">
      <c r="A33" s="225"/>
      <c r="B33" s="200"/>
      <c r="C33" s="200"/>
      <c r="D33" s="200"/>
      <c r="E33" s="200"/>
    </row>
    <row r="34" spans="1:5">
      <c r="A34" s="225"/>
      <c r="B34" s="200"/>
      <c r="C34" s="200"/>
      <c r="D34" s="200"/>
      <c r="E34" s="200"/>
    </row>
    <row r="35" spans="1:5">
      <c r="A35" s="222" t="s">
        <v>755</v>
      </c>
      <c r="B35" s="200"/>
      <c r="C35" s="200"/>
      <c r="D35" s="200"/>
      <c r="E35" s="200"/>
    </row>
    <row r="36" spans="1:5">
      <c r="A36" s="225"/>
      <c r="B36" s="200"/>
      <c r="C36" s="200"/>
      <c r="D36" s="200"/>
      <c r="E36" s="200"/>
    </row>
    <row r="37" spans="1:5">
      <c r="A37" s="225"/>
      <c r="B37" s="200"/>
      <c r="C37" s="200"/>
      <c r="D37" s="200"/>
      <c r="E37" s="200"/>
    </row>
    <row r="38" spans="1:5">
      <c r="A38" s="225"/>
      <c r="B38" s="200"/>
      <c r="C38" s="200"/>
      <c r="D38" s="200"/>
      <c r="E38" s="200"/>
    </row>
    <row r="39" spans="1:5">
      <c r="A39" s="225"/>
      <c r="B39" s="200"/>
      <c r="C39" s="200"/>
      <c r="D39" s="200"/>
      <c r="E39" s="200"/>
    </row>
    <row r="40" spans="1:5">
      <c r="A40" s="222" t="s">
        <v>756</v>
      </c>
      <c r="B40" s="200"/>
      <c r="C40" s="200"/>
      <c r="D40" s="200"/>
      <c r="E40" s="200"/>
    </row>
    <row r="41" spans="1:5">
      <c r="A41" s="222"/>
      <c r="B41" s="200"/>
      <c r="C41" s="200"/>
      <c r="D41" s="200"/>
      <c r="E41" s="200"/>
    </row>
    <row r="42" spans="1:5">
      <c r="A42" s="222"/>
      <c r="B42" s="200"/>
      <c r="C42" s="200"/>
      <c r="D42" s="200"/>
      <c r="E42" s="200"/>
    </row>
    <row r="43" spans="1:5">
      <c r="A43" s="222"/>
      <c r="B43" s="200"/>
      <c r="C43" s="200"/>
      <c r="D43" s="200"/>
      <c r="E43" s="200"/>
    </row>
    <row r="44" spans="1:5">
      <c r="A44" s="222"/>
      <c r="B44" s="200"/>
      <c r="C44" s="200"/>
      <c r="D44" s="200"/>
      <c r="E44" s="200"/>
    </row>
    <row r="45" spans="1:5">
      <c r="A45" s="222"/>
      <c r="B45" s="200"/>
      <c r="C45" s="200"/>
      <c r="D45" s="200"/>
      <c r="E45" s="200"/>
    </row>
    <row r="46" spans="1:5">
      <c r="A46" s="222" t="s">
        <v>757</v>
      </c>
      <c r="B46" s="200"/>
      <c r="C46" s="200"/>
      <c r="D46" s="200"/>
      <c r="E46" s="200"/>
    </row>
    <row r="47" spans="1:5">
      <c r="A47" s="222"/>
      <c r="B47" s="200"/>
      <c r="C47" s="200"/>
      <c r="D47" s="200"/>
      <c r="E47" s="200"/>
    </row>
    <row r="48" spans="1:5">
      <c r="A48" s="222"/>
      <c r="B48" s="200"/>
      <c r="C48" s="200"/>
      <c r="D48" s="200"/>
      <c r="E48" s="200"/>
    </row>
    <row r="49" spans="1:5">
      <c r="A49" s="222"/>
      <c r="B49" s="200"/>
      <c r="C49" s="200"/>
      <c r="D49" s="200"/>
      <c r="E49" s="200"/>
    </row>
    <row r="50" spans="1:5">
      <c r="A50" s="222"/>
      <c r="B50" s="200"/>
      <c r="C50" s="200"/>
      <c r="D50" s="200"/>
      <c r="E50" s="200"/>
    </row>
    <row r="51" spans="1:5">
      <c r="A51" s="222"/>
      <c r="B51" s="200"/>
      <c r="C51" s="200"/>
      <c r="D51" s="200"/>
      <c r="E51" s="200"/>
    </row>
    <row r="52" spans="1:5">
      <c r="A52" s="225"/>
      <c r="B52" s="200"/>
      <c r="C52" s="200"/>
      <c r="D52" s="200"/>
      <c r="E52" s="200"/>
    </row>
    <row r="53" spans="1:5">
      <c r="A53" s="222" t="s">
        <v>758</v>
      </c>
      <c r="B53" s="200"/>
      <c r="C53" s="200"/>
      <c r="D53" s="200"/>
      <c r="E53" s="200"/>
    </row>
    <row r="54" spans="1:5">
      <c r="A54" s="222"/>
      <c r="B54" s="200"/>
      <c r="C54" s="200"/>
      <c r="D54" s="200"/>
      <c r="E54" s="200"/>
    </row>
    <row r="55" spans="1:5">
      <c r="A55" s="222"/>
      <c r="B55" s="200"/>
      <c r="C55" s="200"/>
      <c r="D55" s="200"/>
      <c r="E55" s="200"/>
    </row>
    <row r="56" spans="1:5">
      <c r="A56" s="222"/>
      <c r="B56" s="200"/>
      <c r="C56" s="200"/>
      <c r="D56" s="200"/>
      <c r="E56" s="200"/>
    </row>
    <row r="57" spans="1:5">
      <c r="A57" s="222"/>
      <c r="B57" s="200"/>
      <c r="C57" s="200"/>
      <c r="D57" s="200"/>
      <c r="E57" s="200"/>
    </row>
    <row r="58" spans="1:5">
      <c r="A58" s="222"/>
      <c r="B58" s="200"/>
      <c r="C58" s="200"/>
      <c r="D58" s="200"/>
      <c r="E58" s="200"/>
    </row>
    <row r="59" spans="1:5">
      <c r="A59" s="225"/>
      <c r="B59" s="200"/>
      <c r="C59" s="200"/>
      <c r="D59" s="200"/>
      <c r="E59" s="200"/>
    </row>
    <row r="60" spans="1:5">
      <c r="A60" s="222" t="s">
        <v>759</v>
      </c>
      <c r="B60" s="200"/>
      <c r="C60" s="200"/>
      <c r="D60" s="200"/>
      <c r="E60" s="200"/>
    </row>
    <row r="61" spans="1:5">
      <c r="A61" s="222"/>
      <c r="B61" s="200"/>
      <c r="C61" s="200"/>
      <c r="D61" s="200"/>
      <c r="E61" s="200"/>
    </row>
    <row r="62" spans="1:5">
      <c r="A62" s="222"/>
      <c r="B62" s="200"/>
      <c r="C62" s="200"/>
      <c r="D62" s="200"/>
      <c r="E62" s="200"/>
    </row>
    <row r="63" spans="1:5">
      <c r="A63" s="222"/>
      <c r="B63" s="200"/>
      <c r="C63" s="200"/>
      <c r="D63" s="200"/>
      <c r="E63" s="200"/>
    </row>
    <row r="64" spans="1:5">
      <c r="A64" s="222"/>
      <c r="B64" s="200"/>
      <c r="C64" s="200"/>
      <c r="D64" s="200"/>
      <c r="E64" s="200"/>
    </row>
    <row r="65" spans="1:5">
      <c r="A65" s="225"/>
      <c r="B65" s="200"/>
      <c r="C65" s="200"/>
      <c r="D65" s="200"/>
      <c r="E65" s="200"/>
    </row>
    <row r="66" spans="1:5">
      <c r="A66" s="219" t="s">
        <v>721</v>
      </c>
      <c r="B66" s="200"/>
      <c r="C66" s="200"/>
      <c r="D66" s="200"/>
      <c r="E66" s="200"/>
    </row>
    <row r="67" spans="1:5">
      <c r="A67" s="222" t="s">
        <v>760</v>
      </c>
      <c r="B67" s="200"/>
      <c r="C67" s="200"/>
      <c r="D67" s="200"/>
      <c r="E67" s="200"/>
    </row>
    <row r="68" spans="1:5">
      <c r="A68" s="225"/>
      <c r="B68" s="200"/>
      <c r="C68" s="200"/>
      <c r="D68" s="200"/>
      <c r="E68" s="200"/>
    </row>
    <row r="69" spans="1:5">
      <c r="A69" s="225"/>
      <c r="B69" s="200"/>
      <c r="C69" s="200"/>
      <c r="D69" s="200"/>
      <c r="E69" s="200"/>
    </row>
    <row r="70" spans="1:5">
      <c r="A70" s="225"/>
      <c r="B70" s="200"/>
      <c r="C70" s="200"/>
      <c r="D70" s="200"/>
      <c r="E70" s="200"/>
    </row>
    <row r="71" spans="1:5">
      <c r="A71" s="225"/>
      <c r="B71" s="200"/>
      <c r="C71" s="200"/>
      <c r="D71" s="200"/>
      <c r="E71" s="200"/>
    </row>
    <row r="72" spans="1:5">
      <c r="A72" s="222" t="s">
        <v>761</v>
      </c>
      <c r="B72" s="200"/>
      <c r="C72" s="200"/>
      <c r="D72" s="200"/>
      <c r="E72" s="200"/>
    </row>
    <row r="73" spans="1:5">
      <c r="A73" s="225"/>
      <c r="B73" s="200"/>
      <c r="C73" s="200"/>
      <c r="D73" s="200"/>
      <c r="E73" s="200"/>
    </row>
    <row r="74" spans="1:5">
      <c r="A74" s="225"/>
      <c r="B74" s="200"/>
      <c r="C74" s="200"/>
      <c r="D74" s="200"/>
      <c r="E74" s="200"/>
    </row>
    <row r="75" spans="1:5">
      <c r="A75" s="225"/>
      <c r="B75" s="200"/>
      <c r="C75" s="200"/>
      <c r="D75" s="200"/>
      <c r="E75" s="200"/>
    </row>
    <row r="76" spans="1:5">
      <c r="A76" s="225"/>
      <c r="B76" s="200"/>
      <c r="C76" s="200"/>
      <c r="D76" s="200"/>
      <c r="E76" s="200"/>
    </row>
    <row r="77" spans="1:5">
      <c r="A77" s="225"/>
      <c r="B77" s="200"/>
      <c r="C77" s="200"/>
      <c r="D77" s="200"/>
      <c r="E77" s="200"/>
    </row>
    <row r="78" spans="1:5">
      <c r="A78" s="225"/>
      <c r="B78" s="200"/>
      <c r="C78" s="200"/>
      <c r="D78" s="200"/>
      <c r="E78" s="200"/>
    </row>
    <row r="79" spans="1:5">
      <c r="A79" s="222" t="s">
        <v>762</v>
      </c>
      <c r="B79" s="200"/>
      <c r="C79" s="200"/>
      <c r="D79" s="200"/>
      <c r="E79" s="200"/>
    </row>
    <row r="80" spans="1:5">
      <c r="A80" s="225"/>
      <c r="B80" s="200"/>
      <c r="C80" s="200"/>
      <c r="D80" s="200"/>
      <c r="E80" s="200"/>
    </row>
    <row r="81" spans="1:5">
      <c r="A81" s="225"/>
      <c r="B81" s="200"/>
      <c r="C81" s="200"/>
      <c r="D81" s="200"/>
      <c r="E81" s="200"/>
    </row>
    <row r="82" spans="1:5">
      <c r="A82" s="225"/>
      <c r="B82" s="200"/>
      <c r="C82" s="200"/>
      <c r="D82" s="200"/>
      <c r="E82" s="200"/>
    </row>
    <row r="83" spans="1:5">
      <c r="A83" s="225"/>
      <c r="B83" s="200"/>
      <c r="C83" s="200"/>
      <c r="D83" s="200"/>
      <c r="E83" s="200"/>
    </row>
    <row r="84" spans="1:5">
      <c r="A84" s="225"/>
      <c r="B84" s="200"/>
      <c r="C84" s="200"/>
      <c r="D84" s="200"/>
      <c r="E84" s="200"/>
    </row>
    <row r="85" spans="1:5">
      <c r="A85" s="225"/>
      <c r="B85" s="200"/>
      <c r="C85" s="200"/>
      <c r="D85" s="200"/>
      <c r="E85" s="200"/>
    </row>
    <row r="86" spans="1:5">
      <c r="A86" s="222" t="s">
        <v>763</v>
      </c>
      <c r="B86" s="200"/>
      <c r="C86" s="200"/>
      <c r="D86" s="200"/>
      <c r="E86" s="200"/>
    </row>
    <row r="87" spans="1:5">
      <c r="A87" s="225"/>
      <c r="B87" s="200"/>
      <c r="C87" s="200"/>
      <c r="D87" s="200"/>
      <c r="E87" s="200"/>
    </row>
    <row r="88" spans="1:5">
      <c r="A88" s="225"/>
      <c r="B88" s="200"/>
      <c r="C88" s="200"/>
      <c r="D88" s="200"/>
      <c r="E88" s="200"/>
    </row>
    <row r="89" spans="1:5">
      <c r="A89" s="225"/>
      <c r="B89" s="200"/>
      <c r="C89" s="200"/>
      <c r="D89" s="200"/>
      <c r="E89" s="200"/>
    </row>
    <row r="90" spans="1:5">
      <c r="A90" s="225"/>
      <c r="B90" s="200"/>
      <c r="C90" s="200"/>
      <c r="D90" s="200"/>
      <c r="E90" s="200"/>
    </row>
    <row r="91" spans="1:5">
      <c r="A91" s="225"/>
      <c r="B91" s="200"/>
      <c r="C91" s="200"/>
      <c r="D91" s="200"/>
      <c r="E91" s="200"/>
    </row>
    <row r="92" spans="1:5">
      <c r="A92" s="225"/>
      <c r="B92" s="200"/>
      <c r="C92" s="200"/>
      <c r="D92" s="200"/>
      <c r="E92" s="200"/>
    </row>
    <row r="93" spans="1:5">
      <c r="A93" s="222" t="s">
        <v>764</v>
      </c>
      <c r="B93" s="200"/>
      <c r="C93" s="200"/>
      <c r="D93" s="200"/>
      <c r="E93" s="200"/>
    </row>
    <row r="94" spans="1:5">
      <c r="A94" s="225"/>
      <c r="B94" s="200"/>
      <c r="C94" s="200"/>
      <c r="D94" s="200"/>
      <c r="E94" s="200"/>
    </row>
    <row r="95" spans="1:5">
      <c r="A95" s="225"/>
      <c r="B95" s="200"/>
      <c r="C95" s="200"/>
      <c r="D95" s="200"/>
      <c r="E95" s="200"/>
    </row>
    <row r="96" spans="1:5">
      <c r="A96" s="225"/>
      <c r="B96" s="200"/>
      <c r="C96" s="200"/>
      <c r="D96" s="200"/>
      <c r="E96" s="200"/>
    </row>
    <row r="97" spans="1:5">
      <c r="A97" s="225"/>
      <c r="B97" s="200"/>
      <c r="C97" s="200"/>
      <c r="D97" s="200"/>
      <c r="E97" s="200"/>
    </row>
    <row r="98" spans="1:5">
      <c r="A98" s="225"/>
      <c r="B98" s="200"/>
      <c r="C98" s="200"/>
      <c r="D98" s="200"/>
      <c r="E98" s="200"/>
    </row>
    <row r="99" spans="1:5">
      <c r="A99" s="225"/>
      <c r="B99" s="200"/>
      <c r="C99" s="200"/>
      <c r="D99" s="200"/>
      <c r="E99" s="200"/>
    </row>
    <row r="100" spans="1:5">
      <c r="A100" s="225"/>
      <c r="B100" s="200"/>
      <c r="C100" s="200"/>
      <c r="D100" s="200"/>
      <c r="E100" s="200"/>
    </row>
    <row r="101" spans="1:5">
      <c r="A101" s="222" t="s">
        <v>765</v>
      </c>
      <c r="B101" s="200"/>
      <c r="C101" s="200"/>
      <c r="D101" s="200"/>
      <c r="E101" s="200"/>
    </row>
    <row r="102" spans="1:5">
      <c r="A102" s="225"/>
      <c r="B102" s="200"/>
      <c r="C102" s="200"/>
      <c r="D102" s="200"/>
      <c r="E102" s="200"/>
    </row>
    <row r="103" spans="1:5">
      <c r="A103" s="225"/>
      <c r="B103" s="200"/>
      <c r="C103" s="200"/>
      <c r="D103" s="200"/>
      <c r="E103" s="200"/>
    </row>
    <row r="104" spans="1:5">
      <c r="A104" s="225"/>
      <c r="B104" s="200"/>
      <c r="C104" s="200"/>
      <c r="D104" s="200"/>
      <c r="E104" s="200"/>
    </row>
    <row r="105" spans="1:5">
      <c r="A105" s="225"/>
      <c r="B105" s="200"/>
      <c r="C105" s="200"/>
      <c r="D105" s="200"/>
      <c r="E105" s="200"/>
    </row>
    <row r="106" spans="1:5">
      <c r="A106" s="225"/>
      <c r="B106" s="200"/>
      <c r="C106" s="200"/>
      <c r="D106" s="200"/>
      <c r="E106" s="200"/>
    </row>
    <row r="107" spans="1:5">
      <c r="A107" s="225"/>
      <c r="B107" s="200"/>
      <c r="C107" s="200"/>
      <c r="D107" s="200"/>
      <c r="E107" s="200"/>
    </row>
    <row r="108" spans="1:5">
      <c r="A108" s="222" t="s">
        <v>766</v>
      </c>
      <c r="B108" s="200"/>
      <c r="C108" s="200"/>
      <c r="D108" s="200"/>
      <c r="E108" s="200"/>
    </row>
    <row r="109" spans="1:5">
      <c r="A109" s="225"/>
      <c r="B109" s="200"/>
      <c r="C109" s="200"/>
      <c r="D109" s="200"/>
      <c r="E109" s="200"/>
    </row>
    <row r="110" spans="1:5">
      <c r="A110" s="225"/>
      <c r="B110" s="200"/>
      <c r="C110" s="200"/>
      <c r="D110" s="200"/>
      <c r="E110" s="200"/>
    </row>
    <row r="111" spans="1:5">
      <c r="A111" s="225"/>
      <c r="B111" s="200"/>
      <c r="C111" s="200"/>
      <c r="D111" s="200"/>
      <c r="E111" s="200"/>
    </row>
    <row r="112" spans="1:5">
      <c r="A112" s="225"/>
      <c r="B112" s="200"/>
      <c r="C112" s="200"/>
      <c r="D112" s="200"/>
      <c r="E112" s="200"/>
    </row>
    <row r="113" spans="1:5">
      <c r="A113" s="225"/>
      <c r="B113" s="200"/>
      <c r="C113" s="200"/>
      <c r="D113" s="200"/>
      <c r="E113" s="200"/>
    </row>
    <row r="114" spans="1:5">
      <c r="A114" s="225"/>
      <c r="B114" s="200"/>
      <c r="C114" s="200"/>
      <c r="D114" s="200"/>
      <c r="E114" s="200"/>
    </row>
    <row r="115" spans="1:5">
      <c r="A115" s="222" t="s">
        <v>767</v>
      </c>
      <c r="B115" s="200"/>
      <c r="C115" s="200"/>
      <c r="D115" s="200"/>
      <c r="E115" s="200"/>
    </row>
    <row r="116" spans="1:5">
      <c r="A116" s="225"/>
      <c r="B116" s="200"/>
      <c r="C116" s="200"/>
      <c r="D116" s="200"/>
      <c r="E116" s="200"/>
    </row>
    <row r="117" spans="1:5">
      <c r="A117" s="225"/>
      <c r="B117" s="200"/>
      <c r="C117" s="200"/>
      <c r="D117" s="200"/>
      <c r="E117" s="200"/>
    </row>
    <row r="118" spans="1:5">
      <c r="A118" s="225"/>
      <c r="B118" s="200"/>
      <c r="C118" s="200"/>
      <c r="D118" s="200"/>
      <c r="E118" s="200"/>
    </row>
    <row r="119" spans="1:5">
      <c r="A119" s="225"/>
      <c r="B119" s="200"/>
      <c r="C119" s="200"/>
      <c r="D119" s="200"/>
      <c r="E119" s="200"/>
    </row>
    <row r="120" spans="1:5">
      <c r="A120" s="225"/>
      <c r="B120" s="200"/>
      <c r="C120" s="200"/>
      <c r="D120" s="200"/>
      <c r="E120" s="200"/>
    </row>
    <row r="121" spans="1:5">
      <c r="A121" s="225"/>
      <c r="B121" s="200"/>
      <c r="C121" s="200"/>
      <c r="D121" s="200"/>
      <c r="E121" s="200"/>
    </row>
    <row r="122" spans="1:5">
      <c r="A122" s="222" t="s">
        <v>768</v>
      </c>
      <c r="B122" s="200"/>
      <c r="C122" s="200"/>
      <c r="D122" s="200"/>
      <c r="E122" s="200"/>
    </row>
    <row r="123" spans="1:5">
      <c r="A123" s="225"/>
      <c r="B123" s="200"/>
      <c r="C123" s="200"/>
      <c r="D123" s="200"/>
      <c r="E123" s="200"/>
    </row>
    <row r="124" spans="1:5">
      <c r="A124" s="225"/>
      <c r="B124" s="200"/>
      <c r="C124" s="200"/>
      <c r="D124" s="200"/>
      <c r="E124" s="200"/>
    </row>
    <row r="125" spans="1:5">
      <c r="A125" s="225"/>
      <c r="B125" s="200"/>
      <c r="C125" s="200"/>
      <c r="D125" s="200"/>
      <c r="E125" s="200"/>
    </row>
    <row r="126" spans="1:5">
      <c r="A126" s="225"/>
      <c r="B126" s="200"/>
      <c r="C126" s="200"/>
      <c r="D126" s="200"/>
      <c r="E126" s="200"/>
    </row>
    <row r="127" spans="1:5">
      <c r="A127" s="225"/>
      <c r="B127" s="200"/>
      <c r="C127" s="200"/>
      <c r="D127" s="200"/>
      <c r="E127" s="200"/>
    </row>
    <row r="128" spans="1:5">
      <c r="A128" s="225"/>
      <c r="B128" s="200"/>
      <c r="C128" s="200"/>
      <c r="D128" s="200"/>
      <c r="E128" s="200"/>
    </row>
    <row r="129" spans="1:5">
      <c r="A129" s="222" t="s">
        <v>769</v>
      </c>
      <c r="B129" s="200"/>
      <c r="C129" s="200"/>
      <c r="D129" s="200"/>
      <c r="E129" s="200"/>
    </row>
    <row r="130" spans="1:5">
      <c r="A130" s="225"/>
      <c r="B130" s="200"/>
      <c r="C130" s="200"/>
      <c r="D130" s="200"/>
      <c r="E130" s="200"/>
    </row>
    <row r="131" spans="1:5">
      <c r="A131" s="225"/>
      <c r="B131" s="200"/>
      <c r="C131" s="200"/>
      <c r="D131" s="200"/>
      <c r="E131" s="200"/>
    </row>
    <row r="132" spans="1:5">
      <c r="A132" s="225"/>
      <c r="B132" s="200"/>
      <c r="C132" s="200"/>
      <c r="D132" s="200"/>
      <c r="E132" s="200"/>
    </row>
    <row r="133" spans="1:5">
      <c r="A133" s="225"/>
      <c r="B133" s="200"/>
      <c r="C133" s="200"/>
      <c r="D133" s="200"/>
      <c r="E133" s="200"/>
    </row>
    <row r="134" spans="1:5">
      <c r="A134" s="225"/>
      <c r="B134" s="200"/>
      <c r="C134" s="200"/>
      <c r="D134" s="200"/>
      <c r="E134" s="200"/>
    </row>
    <row r="135" spans="1:5">
      <c r="A135" s="225"/>
      <c r="B135" s="200"/>
      <c r="C135" s="200"/>
      <c r="D135" s="200"/>
      <c r="E135" s="200"/>
    </row>
    <row r="136" spans="1:5">
      <c r="A136" s="225"/>
      <c r="B136" s="200"/>
      <c r="C136" s="200"/>
      <c r="D136" s="200"/>
      <c r="E136" s="200"/>
    </row>
    <row r="137" spans="1:5">
      <c r="A137" s="222" t="s">
        <v>770</v>
      </c>
      <c r="B137" s="200"/>
      <c r="C137" s="200"/>
      <c r="D137" s="200"/>
      <c r="E137" s="200"/>
    </row>
    <row r="138" spans="1:5">
      <c r="A138" s="225"/>
      <c r="B138" s="200"/>
      <c r="C138" s="200"/>
      <c r="D138" s="200"/>
      <c r="E138" s="200"/>
    </row>
    <row r="139" spans="1:5">
      <c r="A139" s="225"/>
      <c r="B139" s="200"/>
      <c r="C139" s="200"/>
      <c r="D139" s="200"/>
      <c r="E139" s="200"/>
    </row>
    <row r="140" spans="1:5">
      <c r="A140" s="225"/>
      <c r="B140" s="200"/>
      <c r="C140" s="200"/>
      <c r="D140" s="200"/>
      <c r="E140" s="200"/>
    </row>
    <row r="141" spans="1:5">
      <c r="A141" s="225"/>
      <c r="B141" s="200"/>
      <c r="C141" s="200"/>
      <c r="D141" s="200"/>
      <c r="E141" s="200"/>
    </row>
    <row r="142" spans="1:5">
      <c r="A142" s="225"/>
      <c r="B142" s="200"/>
      <c r="C142" s="200"/>
      <c r="D142" s="200"/>
      <c r="E142" s="200"/>
    </row>
    <row r="143" spans="1:5">
      <c r="A143" s="225"/>
      <c r="B143" s="200"/>
      <c r="C143" s="200"/>
      <c r="D143" s="200"/>
      <c r="E143" s="200"/>
    </row>
    <row r="144" spans="1:5">
      <c r="A144" s="222" t="s">
        <v>771</v>
      </c>
      <c r="B144" s="200"/>
      <c r="C144" s="200"/>
      <c r="D144" s="200"/>
      <c r="E144" s="200"/>
    </row>
    <row r="145" spans="1:5">
      <c r="A145" s="225"/>
      <c r="B145" s="200"/>
      <c r="C145" s="200"/>
      <c r="D145" s="200"/>
      <c r="E145" s="200"/>
    </row>
    <row r="146" spans="1:5">
      <c r="A146" s="225"/>
      <c r="B146" s="200"/>
      <c r="C146" s="200"/>
      <c r="D146" s="200"/>
      <c r="E146" s="200"/>
    </row>
    <row r="147" spans="1:5">
      <c r="A147" s="225"/>
      <c r="B147" s="200"/>
      <c r="C147" s="200"/>
      <c r="D147" s="200"/>
      <c r="E147" s="200"/>
    </row>
    <row r="148" spans="1:5">
      <c r="A148" s="222" t="s">
        <v>772</v>
      </c>
      <c r="B148" s="200"/>
      <c r="C148" s="200"/>
      <c r="D148" s="200"/>
      <c r="E148" s="200"/>
    </row>
  </sheetData>
  <mergeCells count="2">
    <mergeCell ref="J4:J13"/>
    <mergeCell ref="A2:E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G36" sqref="G36"/>
    </sheetView>
  </sheetViews>
  <sheetFormatPr defaultRowHeight="12.75"/>
  <cols>
    <col min="1" max="1" width="54.5703125" bestFit="1" customWidth="1"/>
    <col min="2" max="4" width="21" bestFit="1" customWidth="1"/>
  </cols>
  <sheetData>
    <row r="1" spans="1:4">
      <c r="A1" t="s">
        <v>856</v>
      </c>
    </row>
    <row r="3" spans="1:4">
      <c r="A3" s="465" t="s">
        <v>934</v>
      </c>
      <c r="B3" s="465"/>
      <c r="C3" s="465"/>
      <c r="D3" s="465"/>
    </row>
    <row r="6" spans="1:4" ht="15">
      <c r="A6" s="191" t="s">
        <v>724</v>
      </c>
      <c r="B6" s="216" t="s">
        <v>825</v>
      </c>
      <c r="C6" s="216" t="s">
        <v>826</v>
      </c>
      <c r="D6" s="216" t="s">
        <v>827</v>
      </c>
    </row>
    <row r="7" spans="1:4">
      <c r="A7" s="214" t="s">
        <v>725</v>
      </c>
      <c r="B7" s="200"/>
      <c r="C7" s="200"/>
      <c r="D7" s="200"/>
    </row>
    <row r="8" spans="1:4">
      <c r="A8" s="211" t="s">
        <v>787</v>
      </c>
      <c r="B8" s="200"/>
      <c r="C8" s="200"/>
      <c r="D8" s="200"/>
    </row>
    <row r="9" spans="1:4">
      <c r="A9" s="211" t="s">
        <v>788</v>
      </c>
      <c r="B9" s="200"/>
      <c r="C9" s="200"/>
      <c r="D9" s="200"/>
    </row>
    <row r="10" spans="1:4">
      <c r="A10" s="211" t="s">
        <v>789</v>
      </c>
      <c r="B10" s="200"/>
      <c r="C10" s="200"/>
      <c r="D10" s="200"/>
    </row>
    <row r="11" spans="1:4">
      <c r="A11" s="211" t="s">
        <v>790</v>
      </c>
      <c r="B11" s="200"/>
      <c r="C11" s="200"/>
      <c r="D11" s="200"/>
    </row>
    <row r="12" spans="1:4">
      <c r="A12" s="211" t="s">
        <v>791</v>
      </c>
      <c r="B12" s="200"/>
      <c r="C12" s="200"/>
      <c r="D12" s="200"/>
    </row>
    <row r="13" spans="1:4">
      <c r="A13" s="211" t="s">
        <v>792</v>
      </c>
      <c r="B13" s="200"/>
      <c r="C13" s="200"/>
      <c r="D13" s="200"/>
    </row>
    <row r="14" spans="1:4">
      <c r="A14" s="211" t="s">
        <v>793</v>
      </c>
      <c r="B14" s="200"/>
      <c r="C14" s="200"/>
      <c r="D14" s="200"/>
    </row>
    <row r="15" spans="1:4">
      <c r="A15" s="211" t="s">
        <v>794</v>
      </c>
      <c r="B15" s="200"/>
      <c r="C15" s="200"/>
      <c r="D15" s="200"/>
    </row>
    <row r="16" spans="1:4">
      <c r="A16" s="211" t="s">
        <v>795</v>
      </c>
      <c r="B16" s="200"/>
      <c r="C16" s="200"/>
      <c r="D16" s="200"/>
    </row>
    <row r="17" spans="1:4">
      <c r="A17" s="211" t="s">
        <v>796</v>
      </c>
      <c r="B17" s="200"/>
      <c r="C17" s="200"/>
      <c r="D17" s="200"/>
    </row>
    <row r="18" spans="1:4">
      <c r="A18" s="211" t="s">
        <v>797</v>
      </c>
      <c r="B18" s="200"/>
      <c r="C18" s="200"/>
      <c r="D18" s="200"/>
    </row>
    <row r="19" spans="1:4">
      <c r="A19" s="211" t="s">
        <v>798</v>
      </c>
      <c r="B19" s="200"/>
      <c r="C19" s="200"/>
      <c r="D19" s="200"/>
    </row>
    <row r="20" spans="1:4">
      <c r="A20" s="211" t="s">
        <v>799</v>
      </c>
      <c r="B20" s="200"/>
      <c r="C20" s="200"/>
      <c r="D20" s="200"/>
    </row>
    <row r="21" spans="1:4">
      <c r="A21" s="211" t="s">
        <v>800</v>
      </c>
      <c r="B21" s="200"/>
      <c r="C21" s="200"/>
      <c r="D21" s="200"/>
    </row>
    <row r="22" spans="1:4">
      <c r="A22" s="211" t="s">
        <v>801</v>
      </c>
      <c r="B22" s="200"/>
      <c r="C22" s="200"/>
      <c r="D22" s="200"/>
    </row>
    <row r="23" spans="1:4">
      <c r="A23" s="211" t="s">
        <v>802</v>
      </c>
      <c r="B23" s="200"/>
      <c r="C23" s="200"/>
      <c r="D23" s="200"/>
    </row>
    <row r="24" spans="1:4">
      <c r="A24" s="211" t="s">
        <v>803</v>
      </c>
      <c r="B24" s="200"/>
      <c r="C24" s="200"/>
      <c r="D24" s="200"/>
    </row>
    <row r="25" spans="1:4">
      <c r="A25" s="211" t="s">
        <v>804</v>
      </c>
      <c r="B25" s="200"/>
      <c r="C25" s="200"/>
      <c r="D25" s="200"/>
    </row>
    <row r="26" spans="1:4">
      <c r="A26" s="211" t="s">
        <v>805</v>
      </c>
      <c r="B26" s="200"/>
      <c r="C26" s="200"/>
      <c r="D26" s="200"/>
    </row>
    <row r="27" spans="1:4">
      <c r="A27" s="211" t="s">
        <v>806</v>
      </c>
      <c r="B27" s="200"/>
      <c r="C27" s="200"/>
      <c r="D27" s="200"/>
    </row>
    <row r="28" spans="1:4">
      <c r="A28" s="214" t="s">
        <v>731</v>
      </c>
      <c r="B28" s="200"/>
      <c r="C28" s="200"/>
      <c r="D28" s="200"/>
    </row>
    <row r="29" spans="1:4">
      <c r="A29" s="214" t="s">
        <v>499</v>
      </c>
      <c r="B29" s="200"/>
      <c r="C29" s="200"/>
      <c r="D29" s="200"/>
    </row>
    <row r="30" spans="1:4">
      <c r="A30" s="211" t="s">
        <v>734</v>
      </c>
      <c r="B30" s="200"/>
      <c r="C30" s="200"/>
      <c r="D30" s="200"/>
    </row>
    <row r="31" spans="1:4">
      <c r="A31" s="211" t="s">
        <v>736</v>
      </c>
      <c r="B31" s="200"/>
      <c r="C31" s="200"/>
      <c r="D31" s="200"/>
    </row>
    <row r="32" spans="1:4">
      <c r="A32" s="211" t="s">
        <v>816</v>
      </c>
      <c r="B32" s="200"/>
      <c r="C32" s="200"/>
      <c r="D32" s="200"/>
    </row>
    <row r="33" spans="1:4">
      <c r="A33" s="211" t="s">
        <v>817</v>
      </c>
      <c r="B33" s="200"/>
      <c r="C33" s="200"/>
      <c r="D33" s="200"/>
    </row>
    <row r="34" spans="1:4">
      <c r="A34" s="211" t="s">
        <v>818</v>
      </c>
      <c r="B34" s="200"/>
      <c r="C34" s="200"/>
      <c r="D34" s="200"/>
    </row>
    <row r="35" spans="1:4">
      <c r="A35" s="211" t="s">
        <v>819</v>
      </c>
      <c r="B35" s="200"/>
      <c r="C35" s="200"/>
      <c r="D35" s="200"/>
    </row>
    <row r="36" spans="1:4">
      <c r="A36" s="211" t="s">
        <v>820</v>
      </c>
      <c r="B36" s="200"/>
      <c r="C36" s="200"/>
      <c r="D36" s="200"/>
    </row>
    <row r="37" spans="1:4">
      <c r="A37" s="211" t="s">
        <v>821</v>
      </c>
      <c r="B37" s="200"/>
      <c r="C37" s="200"/>
      <c r="D37" s="200"/>
    </row>
    <row r="38" spans="1:4">
      <c r="A38" s="211" t="s">
        <v>822</v>
      </c>
      <c r="B38" s="200"/>
      <c r="C38" s="200"/>
      <c r="D38" s="200"/>
    </row>
  </sheetData>
  <mergeCells count="1"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C15" sqref="C15"/>
    </sheetView>
  </sheetViews>
  <sheetFormatPr defaultRowHeight="12.75"/>
  <cols>
    <col min="1" max="1" width="42.42578125" customWidth="1"/>
    <col min="2" max="2" width="20.5703125" bestFit="1" customWidth="1"/>
    <col min="3" max="3" width="20.140625" bestFit="1" customWidth="1"/>
    <col min="4" max="4" width="21" bestFit="1" customWidth="1"/>
  </cols>
  <sheetData>
    <row r="1" spans="1:4">
      <c r="A1" t="s">
        <v>857</v>
      </c>
    </row>
    <row r="3" spans="1:4">
      <c r="A3" s="465" t="s">
        <v>903</v>
      </c>
      <c r="B3" s="465"/>
      <c r="C3" s="465"/>
      <c r="D3" s="465"/>
    </row>
    <row r="5" spans="1:4" ht="15">
      <c r="A5" s="191" t="s">
        <v>839</v>
      </c>
      <c r="B5" s="227" t="s">
        <v>825</v>
      </c>
      <c r="C5" s="228" t="s">
        <v>860</v>
      </c>
      <c r="D5" s="228" t="s">
        <v>827</v>
      </c>
    </row>
    <row r="6" spans="1:4" ht="15">
      <c r="A6" s="198"/>
      <c r="B6" s="192"/>
      <c r="C6" s="200"/>
      <c r="D6" s="200"/>
    </row>
    <row r="7" spans="1:4" ht="15">
      <c r="A7" s="198"/>
      <c r="B7" s="192"/>
      <c r="C7" s="200"/>
      <c r="D7" s="200"/>
    </row>
    <row r="8" spans="1:4" ht="15">
      <c r="A8" s="198"/>
      <c r="B8" s="192"/>
      <c r="C8" s="200"/>
      <c r="D8" s="200"/>
    </row>
    <row r="9" spans="1:4" ht="15">
      <c r="A9" s="198"/>
      <c r="B9" s="192"/>
      <c r="C9" s="200"/>
      <c r="D9" s="200"/>
    </row>
    <row r="10" spans="1:4" ht="15">
      <c r="A10" s="198"/>
      <c r="B10" s="192"/>
      <c r="C10" s="200"/>
      <c r="D10" s="200"/>
    </row>
    <row r="11" spans="1:4" ht="15">
      <c r="A11" s="198"/>
      <c r="B11" s="192"/>
      <c r="C11" s="200"/>
      <c r="D11" s="200"/>
    </row>
    <row r="12" spans="1:4" ht="15">
      <c r="A12" s="198"/>
      <c r="B12" s="192"/>
      <c r="C12" s="200"/>
      <c r="D12" s="200"/>
    </row>
    <row r="13" spans="1:4" ht="15">
      <c r="A13" s="198"/>
      <c r="B13" s="192"/>
      <c r="C13" s="200"/>
      <c r="D13" s="200"/>
    </row>
    <row r="14" spans="1:4" ht="15">
      <c r="A14" s="198"/>
      <c r="B14" s="192"/>
      <c r="C14" s="200"/>
      <c r="D14" s="200"/>
    </row>
    <row r="15" spans="1:4" ht="15">
      <c r="A15" s="198"/>
      <c r="B15" s="192"/>
      <c r="C15" s="200"/>
      <c r="D15" s="200"/>
    </row>
    <row r="16" spans="1:4" ht="15">
      <c r="A16" s="198"/>
      <c r="B16" s="192"/>
      <c r="C16" s="200"/>
      <c r="D16" s="200"/>
    </row>
    <row r="17" spans="1:4" ht="15">
      <c r="A17" s="198"/>
      <c r="B17" s="192"/>
      <c r="C17" s="200"/>
      <c r="D17" s="200"/>
    </row>
    <row r="18" spans="1:4" ht="15">
      <c r="A18" s="198"/>
      <c r="B18" s="192"/>
      <c r="C18" s="200"/>
      <c r="D18" s="200"/>
    </row>
    <row r="19" spans="1:4" ht="15">
      <c r="A19" s="198"/>
      <c r="B19" s="192"/>
      <c r="C19" s="200"/>
      <c r="D19" s="200"/>
    </row>
    <row r="20" spans="1:4" ht="15">
      <c r="A20" s="198"/>
      <c r="B20" s="192"/>
      <c r="C20" s="200"/>
      <c r="D20" s="200"/>
    </row>
  </sheetData>
  <mergeCells count="1"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X11" sqref="X11"/>
    </sheetView>
  </sheetViews>
  <sheetFormatPr defaultColWidth="8.85546875" defaultRowHeight="12"/>
  <cols>
    <col min="1" max="1" width="5.28515625" style="235" customWidth="1"/>
    <col min="2" max="2" width="13.28515625" style="235" customWidth="1"/>
    <col min="3" max="3" width="6.140625" style="235" customWidth="1"/>
    <col min="4" max="4" width="7.7109375" style="235" customWidth="1"/>
    <col min="5" max="5" width="12.42578125" style="235" customWidth="1"/>
    <col min="6" max="6" width="5.28515625" style="235" customWidth="1"/>
    <col min="7" max="7" width="10.42578125" style="235" customWidth="1"/>
    <col min="8" max="8" width="7.5703125" style="235" customWidth="1"/>
    <col min="9" max="9" width="6" style="235" customWidth="1"/>
    <col min="10" max="10" width="10.42578125" style="235" customWidth="1"/>
    <col min="11" max="11" width="7.28515625" style="235" customWidth="1"/>
    <col min="12" max="12" width="7.85546875" style="235" customWidth="1"/>
    <col min="13" max="13" width="7.5703125" style="235" customWidth="1"/>
    <col min="14" max="14" width="7.7109375" style="235" customWidth="1"/>
    <col min="15" max="15" width="8.140625" style="235" customWidth="1"/>
    <col min="16" max="16" width="7.7109375" style="235" customWidth="1"/>
    <col min="17" max="17" width="7.5703125" style="235" customWidth="1"/>
    <col min="18" max="16384" width="8.85546875" style="235"/>
  </cols>
  <sheetData>
    <row r="1" spans="1:17">
      <c r="A1" s="235" t="s">
        <v>902</v>
      </c>
    </row>
    <row r="2" spans="1:17" ht="21" customHeight="1">
      <c r="B2" s="474" t="s">
        <v>862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</row>
    <row r="3" spans="1:17" ht="21" customHeight="1">
      <c r="P3" s="235" t="s">
        <v>863</v>
      </c>
    </row>
    <row r="4" spans="1:17" ht="31.5" customHeight="1">
      <c r="A4" s="466" t="s">
        <v>1</v>
      </c>
      <c r="B4" s="466" t="s">
        <v>864</v>
      </c>
      <c r="C4" s="467" t="s">
        <v>865</v>
      </c>
      <c r="D4" s="468" t="s">
        <v>866</v>
      </c>
      <c r="E4" s="468"/>
      <c r="F4" s="469" t="s">
        <v>867</v>
      </c>
      <c r="G4" s="470"/>
      <c r="H4" s="470"/>
      <c r="I4" s="470"/>
      <c r="J4" s="470"/>
      <c r="K4" s="471"/>
      <c r="L4" s="469" t="s">
        <v>868</v>
      </c>
      <c r="M4" s="470"/>
      <c r="N4" s="470"/>
      <c r="O4" s="470"/>
      <c r="P4" s="470"/>
      <c r="Q4" s="471"/>
    </row>
    <row r="5" spans="1:17" ht="15.6" customHeight="1">
      <c r="A5" s="466"/>
      <c r="B5" s="466"/>
      <c r="C5" s="466"/>
      <c r="D5" s="472" t="s">
        <v>869</v>
      </c>
      <c r="E5" s="472" t="s">
        <v>870</v>
      </c>
      <c r="F5" s="467" t="s">
        <v>840</v>
      </c>
      <c r="G5" s="467"/>
      <c r="H5" s="467"/>
      <c r="I5" s="467" t="s">
        <v>134</v>
      </c>
      <c r="J5" s="467"/>
      <c r="K5" s="467"/>
      <c r="L5" s="467" t="s">
        <v>586</v>
      </c>
      <c r="M5" s="467"/>
      <c r="N5" s="467" t="s">
        <v>871</v>
      </c>
      <c r="O5" s="467"/>
      <c r="P5" s="467" t="s">
        <v>872</v>
      </c>
      <c r="Q5" s="467"/>
    </row>
    <row r="6" spans="1:17" ht="24">
      <c r="A6" s="466"/>
      <c r="B6" s="466"/>
      <c r="C6" s="466"/>
      <c r="D6" s="473"/>
      <c r="E6" s="473"/>
      <c r="F6" s="236" t="s">
        <v>873</v>
      </c>
      <c r="G6" s="236" t="s">
        <v>874</v>
      </c>
      <c r="H6" s="236" t="s">
        <v>875</v>
      </c>
      <c r="I6" s="236" t="s">
        <v>873</v>
      </c>
      <c r="J6" s="236" t="s">
        <v>874</v>
      </c>
      <c r="K6" s="236" t="s">
        <v>875</v>
      </c>
      <c r="L6" s="236" t="s">
        <v>876</v>
      </c>
      <c r="M6" s="236" t="s">
        <v>875</v>
      </c>
      <c r="N6" s="236" t="s">
        <v>876</v>
      </c>
      <c r="O6" s="236" t="s">
        <v>875</v>
      </c>
      <c r="P6" s="236" t="s">
        <v>876</v>
      </c>
      <c r="Q6" s="236" t="s">
        <v>875</v>
      </c>
    </row>
    <row r="7" spans="1:17" ht="25.9" customHeight="1">
      <c r="A7" s="237">
        <v>1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</row>
    <row r="8" spans="1:17" ht="25.9" customHeight="1">
      <c r="A8" s="237">
        <f>+A7+1</f>
        <v>2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</row>
    <row r="9" spans="1:17" ht="25.9" customHeight="1">
      <c r="A9" s="237">
        <f t="shared" ref="A9" si="0">+A8+1</f>
        <v>3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</row>
    <row r="10" spans="1:17" ht="39.6" customHeight="1">
      <c r="A10" s="239" t="s">
        <v>877</v>
      </c>
      <c r="B10" s="240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</row>
    <row r="12" spans="1:17">
      <c r="E12" s="235" t="s">
        <v>878</v>
      </c>
    </row>
    <row r="13" spans="1:17" ht="20.45" customHeight="1">
      <c r="A13" s="241" t="s">
        <v>879</v>
      </c>
    </row>
    <row r="14" spans="1:17">
      <c r="C14" s="241" t="s">
        <v>880</v>
      </c>
    </row>
    <row r="15" spans="1:17">
      <c r="A15" s="235">
        <v>1</v>
      </c>
      <c r="B15" s="235" t="s">
        <v>881</v>
      </c>
    </row>
    <row r="16" spans="1:17">
      <c r="A16" s="235">
        <v>2</v>
      </c>
      <c r="B16" s="235" t="s">
        <v>882</v>
      </c>
    </row>
    <row r="17" spans="1:4">
      <c r="A17" s="235">
        <v>3</v>
      </c>
      <c r="B17" s="235" t="s">
        <v>883</v>
      </c>
    </row>
    <row r="18" spans="1:4">
      <c r="C18" s="242" t="s">
        <v>884</v>
      </c>
      <c r="D18" s="235" t="s">
        <v>885</v>
      </c>
    </row>
    <row r="19" spans="1:4">
      <c r="C19" s="242" t="s">
        <v>886</v>
      </c>
      <c r="D19" s="235" t="s">
        <v>887</v>
      </c>
    </row>
    <row r="20" spans="1:4">
      <c r="C20" s="242" t="s">
        <v>888</v>
      </c>
      <c r="D20" s="235" t="s">
        <v>889</v>
      </c>
    </row>
    <row r="21" spans="1:4">
      <c r="C21" s="242" t="s">
        <v>890</v>
      </c>
      <c r="D21" s="235" t="s">
        <v>891</v>
      </c>
    </row>
    <row r="22" spans="1:4">
      <c r="A22" s="235">
        <v>4</v>
      </c>
      <c r="B22" s="235" t="s">
        <v>892</v>
      </c>
    </row>
    <row r="23" spans="1:4">
      <c r="A23" s="235">
        <v>5</v>
      </c>
      <c r="B23" s="235" t="s">
        <v>893</v>
      </c>
    </row>
    <row r="24" spans="1:4">
      <c r="A24" s="235">
        <v>6</v>
      </c>
      <c r="B24" s="235" t="s">
        <v>894</v>
      </c>
    </row>
    <row r="25" spans="1:4">
      <c r="A25" s="235">
        <v>7</v>
      </c>
      <c r="B25" s="235" t="s">
        <v>895</v>
      </c>
    </row>
    <row r="26" spans="1:4">
      <c r="A26" s="235">
        <v>8</v>
      </c>
      <c r="B26" s="235" t="s">
        <v>896</v>
      </c>
    </row>
    <row r="27" spans="1:4">
      <c r="A27" s="235">
        <v>9</v>
      </c>
      <c r="B27" s="235" t="s">
        <v>897</v>
      </c>
    </row>
    <row r="29" spans="1:4">
      <c r="C29" s="241" t="s">
        <v>898</v>
      </c>
    </row>
    <row r="30" spans="1:4">
      <c r="A30" s="235">
        <v>1</v>
      </c>
      <c r="B30" s="235" t="s">
        <v>899</v>
      </c>
    </row>
    <row r="31" spans="1:4">
      <c r="A31" s="235">
        <v>2</v>
      </c>
      <c r="B31" s="235" t="s">
        <v>900</v>
      </c>
    </row>
    <row r="32" spans="1:4">
      <c r="A32" s="235">
        <v>3</v>
      </c>
      <c r="B32" s="235" t="s">
        <v>897</v>
      </c>
    </row>
    <row r="34" spans="2:2">
      <c r="B34" s="235" t="s">
        <v>901</v>
      </c>
    </row>
  </sheetData>
  <mergeCells count="14">
    <mergeCell ref="L5:M5"/>
    <mergeCell ref="N5:O5"/>
    <mergeCell ref="P5:Q5"/>
    <mergeCell ref="B2:Q2"/>
    <mergeCell ref="L4:Q4"/>
    <mergeCell ref="A4:A6"/>
    <mergeCell ref="B4:B6"/>
    <mergeCell ref="C4:C6"/>
    <mergeCell ref="D4:E4"/>
    <mergeCell ref="F4:K4"/>
    <mergeCell ref="D5:D6"/>
    <mergeCell ref="E5:E6"/>
    <mergeCell ref="F5:H5"/>
    <mergeCell ref="I5:K5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85"/>
  <sheetViews>
    <sheetView workbookViewId="0">
      <selection activeCell="D15" sqref="D15"/>
    </sheetView>
  </sheetViews>
  <sheetFormatPr defaultRowHeight="12.75"/>
  <cols>
    <col min="1" max="1" width="4.5703125" style="245" customWidth="1"/>
    <col min="2" max="2" width="29.28515625" style="244" customWidth="1"/>
    <col min="3" max="3" width="15.42578125" style="244" customWidth="1"/>
    <col min="4" max="4" width="20.85546875" style="244" customWidth="1"/>
    <col min="5" max="5" width="18.85546875" style="244" customWidth="1"/>
    <col min="6" max="16384" width="9.140625" style="244"/>
  </cols>
  <sheetData>
    <row r="1" spans="1:10">
      <c r="A1" s="249" t="s">
        <v>911</v>
      </c>
    </row>
    <row r="4" spans="1:10">
      <c r="A4" s="475" t="s">
        <v>935</v>
      </c>
      <c r="B4" s="475"/>
      <c r="C4" s="475"/>
      <c r="D4" s="475"/>
      <c r="E4" s="475"/>
      <c r="F4" s="243"/>
      <c r="G4" s="243"/>
      <c r="H4" s="243"/>
      <c r="I4" s="243"/>
      <c r="J4" s="243"/>
    </row>
    <row r="6" spans="1:10">
      <c r="A6" s="476" t="s">
        <v>904</v>
      </c>
      <c r="B6" s="476"/>
      <c r="C6" s="476"/>
      <c r="D6" s="476"/>
      <c r="E6" s="476"/>
      <c r="F6" s="476"/>
      <c r="G6" s="476"/>
    </row>
    <row r="7" spans="1:10" ht="14.25" customHeight="1"/>
    <row r="8" spans="1:10">
      <c r="A8" s="246" t="s">
        <v>1</v>
      </c>
      <c r="B8" s="247" t="s">
        <v>905</v>
      </c>
      <c r="C8" s="247" t="s">
        <v>906</v>
      </c>
      <c r="D8" s="247" t="s">
        <v>907</v>
      </c>
      <c r="E8" s="247" t="s">
        <v>908</v>
      </c>
    </row>
    <row r="9" spans="1:10">
      <c r="A9" s="247">
        <v>1</v>
      </c>
      <c r="B9" s="248"/>
      <c r="C9" s="248"/>
      <c r="D9" s="248"/>
      <c r="E9" s="248"/>
    </row>
    <row r="10" spans="1:10">
      <c r="A10" s="247">
        <f>+A9+1</f>
        <v>2</v>
      </c>
      <c r="B10" s="248"/>
      <c r="C10" s="248"/>
      <c r="D10" s="248"/>
      <c r="E10" s="248"/>
    </row>
    <row r="11" spans="1:10">
      <c r="A11" s="247"/>
      <c r="B11" s="248"/>
      <c r="C11" s="248"/>
      <c r="D11" s="248"/>
      <c r="E11" s="248"/>
    </row>
    <row r="12" spans="1:10">
      <c r="A12" s="247"/>
      <c r="B12" s="248"/>
      <c r="C12" s="248"/>
      <c r="D12" s="248"/>
      <c r="E12" s="248"/>
    </row>
    <row r="13" spans="1:10">
      <c r="A13" s="247"/>
      <c r="B13" s="248"/>
      <c r="C13" s="248"/>
      <c r="D13" s="248"/>
      <c r="E13" s="248"/>
    </row>
    <row r="14" spans="1:10">
      <c r="A14" s="247"/>
      <c r="B14" s="248"/>
      <c r="C14" s="248"/>
      <c r="D14" s="248"/>
      <c r="E14" s="248"/>
    </row>
    <row r="15" spans="1:10">
      <c r="A15" s="247"/>
      <c r="B15" s="248"/>
      <c r="C15" s="248"/>
      <c r="D15" s="248"/>
      <c r="E15" s="248"/>
    </row>
    <row r="16" spans="1:10">
      <c r="A16" s="247"/>
      <c r="B16" s="248"/>
      <c r="C16" s="248"/>
      <c r="D16" s="248"/>
      <c r="E16" s="248"/>
    </row>
    <row r="17" spans="1:10">
      <c r="A17" s="247"/>
      <c r="B17" s="248"/>
      <c r="C17" s="248"/>
      <c r="D17" s="248"/>
      <c r="E17" s="248"/>
    </row>
    <row r="18" spans="1:10">
      <c r="A18" s="247"/>
      <c r="B18" s="248"/>
      <c r="C18" s="248"/>
      <c r="D18" s="248"/>
      <c r="E18" s="248"/>
    </row>
    <row r="19" spans="1:10">
      <c r="A19" s="247"/>
      <c r="B19" s="248"/>
      <c r="C19" s="248"/>
      <c r="D19" s="248"/>
      <c r="E19" s="248"/>
    </row>
    <row r="20" spans="1:10">
      <c r="A20" s="247"/>
      <c r="B20" s="248"/>
      <c r="C20" s="248"/>
      <c r="D20" s="248"/>
      <c r="E20" s="248"/>
    </row>
    <row r="21" spans="1:10">
      <c r="A21" s="247"/>
      <c r="B21" s="248"/>
      <c r="C21" s="248"/>
      <c r="D21" s="248"/>
      <c r="E21" s="248"/>
    </row>
    <row r="22" spans="1:10">
      <c r="A22" s="247"/>
      <c r="B22" s="248"/>
      <c r="C22" s="248"/>
      <c r="D22" s="248"/>
      <c r="E22" s="248"/>
    </row>
    <row r="23" spans="1:10">
      <c r="A23" s="247"/>
      <c r="B23" s="248"/>
      <c r="C23" s="248"/>
      <c r="D23" s="248"/>
      <c r="E23" s="248"/>
    </row>
    <row r="26" spans="1:10">
      <c r="A26" s="476" t="s">
        <v>909</v>
      </c>
      <c r="B26" s="476"/>
      <c r="C26" s="476"/>
      <c r="D26" s="476"/>
      <c r="E26" s="476"/>
      <c r="F26" s="476"/>
      <c r="G26" s="476"/>
    </row>
    <row r="28" spans="1:10">
      <c r="A28" s="476" t="s">
        <v>910</v>
      </c>
      <c r="B28" s="476"/>
      <c r="C28" s="476"/>
      <c r="D28" s="476"/>
      <c r="E28" s="476"/>
      <c r="F28" s="476"/>
      <c r="G28" s="476"/>
    </row>
    <row r="31" spans="1:10">
      <c r="A31" s="477" t="s">
        <v>912</v>
      </c>
      <c r="B31" s="477"/>
      <c r="C31" s="477"/>
      <c r="D31" s="477"/>
      <c r="E31" s="477"/>
      <c r="F31" s="477"/>
      <c r="G31" s="477"/>
      <c r="H31" s="477"/>
      <c r="I31" s="243"/>
      <c r="J31" s="243"/>
    </row>
    <row r="32" spans="1:10">
      <c r="D32" s="245"/>
      <c r="E32" s="245"/>
      <c r="F32" s="245"/>
    </row>
    <row r="33" spans="1:10">
      <c r="A33" s="476" t="s">
        <v>904</v>
      </c>
      <c r="B33" s="476"/>
      <c r="C33" s="476"/>
      <c r="D33" s="476"/>
      <c r="E33" s="476"/>
      <c r="F33" s="476"/>
      <c r="G33" s="476"/>
      <c r="H33" s="476"/>
      <c r="I33" s="476"/>
      <c r="J33" s="476"/>
    </row>
    <row r="34" spans="1:10">
      <c r="D34" s="245"/>
      <c r="E34" s="245"/>
      <c r="F34" s="245"/>
    </row>
    <row r="35" spans="1:10" ht="25.5">
      <c r="A35" s="246" t="s">
        <v>1</v>
      </c>
      <c r="B35" s="250" t="s">
        <v>913</v>
      </c>
      <c r="C35" s="250" t="s">
        <v>914</v>
      </c>
      <c r="D35" s="250" t="s">
        <v>915</v>
      </c>
      <c r="E35" s="250" t="s">
        <v>916</v>
      </c>
      <c r="F35" s="250" t="s">
        <v>906</v>
      </c>
      <c r="G35" s="250" t="s">
        <v>907</v>
      </c>
      <c r="H35" s="250" t="s">
        <v>908</v>
      </c>
    </row>
    <row r="36" spans="1:10" ht="25.5">
      <c r="A36" s="247">
        <v>1</v>
      </c>
      <c r="B36" s="251" t="s">
        <v>917</v>
      </c>
      <c r="C36" s="251" t="s">
        <v>918</v>
      </c>
      <c r="D36" s="250" t="s">
        <v>919</v>
      </c>
      <c r="E36" s="250" t="s">
        <v>920</v>
      </c>
      <c r="F36" s="250">
        <v>2</v>
      </c>
      <c r="G36" s="251" t="s">
        <v>877</v>
      </c>
      <c r="H36" s="251" t="s">
        <v>921</v>
      </c>
    </row>
    <row r="37" spans="1:10">
      <c r="A37" s="247"/>
      <c r="B37" s="248"/>
      <c r="C37" s="248"/>
      <c r="D37" s="247"/>
      <c r="E37" s="247"/>
      <c r="F37" s="247"/>
      <c r="G37" s="248"/>
      <c r="H37" s="248"/>
    </row>
    <row r="38" spans="1:10">
      <c r="A38" s="247"/>
      <c r="B38" s="248"/>
      <c r="C38" s="248"/>
      <c r="D38" s="247"/>
      <c r="E38" s="247"/>
      <c r="F38" s="247"/>
      <c r="G38" s="248"/>
      <c r="H38" s="248"/>
    </row>
    <row r="39" spans="1:10">
      <c r="A39" s="247"/>
      <c r="B39" s="248"/>
      <c r="C39" s="248"/>
      <c r="D39" s="247"/>
      <c r="E39" s="247"/>
      <c r="F39" s="247"/>
      <c r="G39" s="248"/>
      <c r="H39" s="248"/>
    </row>
    <row r="40" spans="1:10">
      <c r="A40" s="247"/>
      <c r="B40" s="248"/>
      <c r="C40" s="248"/>
      <c r="D40" s="247"/>
      <c r="E40" s="247"/>
      <c r="F40" s="247"/>
      <c r="G40" s="248"/>
      <c r="H40" s="248"/>
    </row>
    <row r="41" spans="1:10">
      <c r="A41" s="247"/>
      <c r="B41" s="248"/>
      <c r="C41" s="248"/>
      <c r="D41" s="247"/>
      <c r="E41" s="247"/>
      <c r="F41" s="247"/>
      <c r="G41" s="248"/>
      <c r="H41" s="248"/>
    </row>
    <row r="42" spans="1:10">
      <c r="A42" s="247"/>
      <c r="B42" s="248"/>
      <c r="C42" s="248"/>
      <c r="D42" s="247"/>
      <c r="E42" s="247"/>
      <c r="F42" s="247"/>
      <c r="G42" s="248"/>
      <c r="H42" s="248"/>
    </row>
    <row r="43" spans="1:10">
      <c r="A43" s="247"/>
      <c r="B43" s="248"/>
      <c r="C43" s="248"/>
      <c r="D43" s="247"/>
      <c r="E43" s="247"/>
      <c r="F43" s="247"/>
      <c r="G43" s="248"/>
      <c r="H43" s="248"/>
    </row>
    <row r="44" spans="1:10">
      <c r="A44" s="247"/>
      <c r="B44" s="248"/>
      <c r="C44" s="248"/>
      <c r="D44" s="247"/>
      <c r="E44" s="247"/>
      <c r="F44" s="247"/>
      <c r="G44" s="248"/>
      <c r="H44" s="248"/>
    </row>
    <row r="45" spans="1:10">
      <c r="A45" s="247"/>
      <c r="B45" s="248"/>
      <c r="C45" s="248"/>
      <c r="D45" s="247"/>
      <c r="E45" s="247"/>
      <c r="F45" s="247"/>
      <c r="G45" s="248"/>
      <c r="H45" s="248"/>
    </row>
    <row r="46" spans="1:10">
      <c r="A46" s="247"/>
      <c r="B46" s="248"/>
      <c r="C46" s="248"/>
      <c r="D46" s="247"/>
      <c r="E46" s="247"/>
      <c r="F46" s="247"/>
      <c r="G46" s="248"/>
      <c r="H46" s="248"/>
    </row>
    <row r="47" spans="1:10">
      <c r="A47" s="247"/>
      <c r="B47" s="248"/>
      <c r="C47" s="248"/>
      <c r="D47" s="247"/>
      <c r="E47" s="247"/>
      <c r="F47" s="247"/>
      <c r="G47" s="248"/>
      <c r="H47" s="248"/>
    </row>
    <row r="48" spans="1:10">
      <c r="A48" s="247"/>
      <c r="B48" s="248"/>
      <c r="C48" s="248"/>
      <c r="D48" s="247"/>
      <c r="E48" s="247"/>
      <c r="F48" s="247"/>
      <c r="G48" s="248"/>
      <c r="H48" s="248"/>
    </row>
    <row r="49" spans="1:10">
      <c r="A49" s="247"/>
      <c r="B49" s="248"/>
      <c r="C49" s="248"/>
      <c r="D49" s="247"/>
      <c r="E49" s="247"/>
      <c r="F49" s="247"/>
      <c r="G49" s="248"/>
      <c r="H49" s="248"/>
    </row>
    <row r="50" spans="1:10">
      <c r="D50" s="245"/>
      <c r="E50" s="245"/>
      <c r="F50" s="245"/>
    </row>
    <row r="51" spans="1:10">
      <c r="D51" s="245"/>
      <c r="E51" s="245"/>
      <c r="F51" s="245"/>
    </row>
    <row r="52" spans="1:10">
      <c r="A52" s="476" t="s">
        <v>909</v>
      </c>
      <c r="B52" s="476"/>
      <c r="C52" s="476"/>
      <c r="D52" s="476"/>
      <c r="E52" s="476"/>
      <c r="F52" s="476"/>
      <c r="G52" s="476"/>
      <c r="H52" s="476"/>
      <c r="I52" s="476"/>
      <c r="J52" s="476"/>
    </row>
    <row r="53" spans="1:10">
      <c r="D53" s="245"/>
      <c r="E53" s="245"/>
      <c r="F53" s="245"/>
    </row>
    <row r="54" spans="1:10">
      <c r="A54" s="476" t="s">
        <v>910</v>
      </c>
      <c r="B54" s="476"/>
      <c r="C54" s="476"/>
      <c r="D54" s="476"/>
      <c r="E54" s="476"/>
      <c r="F54" s="476"/>
      <c r="G54" s="476"/>
      <c r="H54" s="476"/>
      <c r="I54" s="476"/>
      <c r="J54" s="476"/>
    </row>
    <row r="55" spans="1:10">
      <c r="D55" s="245"/>
      <c r="E55" s="245"/>
      <c r="F55" s="245"/>
    </row>
    <row r="61" spans="1:10">
      <c r="A61" s="477" t="s">
        <v>922</v>
      </c>
      <c r="B61" s="477"/>
      <c r="C61" s="477"/>
      <c r="D61" s="477"/>
      <c r="E61" s="477"/>
      <c r="F61" s="477"/>
      <c r="G61" s="477"/>
      <c r="H61" s="243"/>
      <c r="I61" s="243"/>
    </row>
    <row r="63" spans="1:10">
      <c r="A63" s="476" t="s">
        <v>904</v>
      </c>
      <c r="B63" s="476"/>
      <c r="C63" s="476"/>
      <c r="D63" s="476"/>
      <c r="E63" s="476"/>
      <c r="F63" s="476"/>
      <c r="G63" s="476"/>
      <c r="H63" s="476"/>
      <c r="I63" s="476"/>
    </row>
    <row r="65" spans="1:7" ht="38.25">
      <c r="A65" s="246" t="s">
        <v>1</v>
      </c>
      <c r="B65" s="250" t="s">
        <v>923</v>
      </c>
      <c r="C65" s="250" t="s">
        <v>924</v>
      </c>
      <c r="D65" s="250" t="s">
        <v>925</v>
      </c>
      <c r="E65" s="250" t="s">
        <v>906</v>
      </c>
      <c r="F65" s="250" t="s">
        <v>907</v>
      </c>
      <c r="G65" s="250" t="s">
        <v>908</v>
      </c>
    </row>
    <row r="66" spans="1:7">
      <c r="A66" s="247">
        <v>1</v>
      </c>
      <c r="B66" s="248" t="s">
        <v>926</v>
      </c>
      <c r="C66" s="248"/>
      <c r="D66" s="248"/>
      <c r="E66" s="248"/>
      <c r="F66" s="248"/>
      <c r="G66" s="248"/>
    </row>
    <row r="67" spans="1:7">
      <c r="A67" s="247">
        <f>+A66+1</f>
        <v>2</v>
      </c>
      <c r="B67" s="248" t="s">
        <v>927</v>
      </c>
      <c r="C67" s="248"/>
      <c r="D67" s="248"/>
      <c r="E67" s="248"/>
      <c r="F67" s="248"/>
      <c r="G67" s="248"/>
    </row>
    <row r="68" spans="1:7">
      <c r="A68" s="247"/>
      <c r="B68" s="248" t="s">
        <v>928</v>
      </c>
      <c r="C68" s="248"/>
      <c r="D68" s="248"/>
      <c r="E68" s="248"/>
      <c r="F68" s="248"/>
      <c r="G68" s="248"/>
    </row>
    <row r="69" spans="1:7">
      <c r="A69" s="247"/>
      <c r="B69" s="248" t="s">
        <v>929</v>
      </c>
      <c r="C69" s="248"/>
      <c r="D69" s="248"/>
      <c r="E69" s="248"/>
      <c r="F69" s="248"/>
      <c r="G69" s="248"/>
    </row>
    <row r="70" spans="1:7">
      <c r="A70" s="247"/>
      <c r="B70" s="248"/>
      <c r="C70" s="248"/>
      <c r="D70" s="248"/>
      <c r="E70" s="248"/>
      <c r="F70" s="248"/>
      <c r="G70" s="248"/>
    </row>
    <row r="71" spans="1:7">
      <c r="A71" s="247"/>
      <c r="B71" s="248"/>
      <c r="C71" s="248"/>
      <c r="D71" s="248"/>
      <c r="E71" s="248"/>
      <c r="F71" s="248"/>
      <c r="G71" s="248"/>
    </row>
    <row r="72" spans="1:7">
      <c r="A72" s="247"/>
      <c r="B72" s="248"/>
      <c r="C72" s="248"/>
      <c r="D72" s="248"/>
      <c r="E72" s="248"/>
      <c r="F72" s="248"/>
      <c r="G72" s="248"/>
    </row>
    <row r="73" spans="1:7">
      <c r="A73" s="247"/>
      <c r="B73" s="248"/>
      <c r="C73" s="248"/>
      <c r="D73" s="248"/>
      <c r="E73" s="248"/>
      <c r="F73" s="248"/>
      <c r="G73" s="248"/>
    </row>
    <row r="74" spans="1:7">
      <c r="A74" s="247"/>
      <c r="B74" s="248"/>
      <c r="C74" s="248"/>
      <c r="D74" s="248"/>
      <c r="E74" s="248"/>
      <c r="F74" s="248"/>
      <c r="G74" s="248"/>
    </row>
    <row r="75" spans="1:7">
      <c r="A75" s="247"/>
      <c r="B75" s="248"/>
      <c r="C75" s="248"/>
      <c r="D75" s="248"/>
      <c r="E75" s="248"/>
      <c r="F75" s="248"/>
      <c r="G75" s="248"/>
    </row>
    <row r="76" spans="1:7">
      <c r="A76" s="247"/>
      <c r="B76" s="248"/>
      <c r="C76" s="248"/>
      <c r="D76" s="248"/>
      <c r="E76" s="248"/>
      <c r="F76" s="248"/>
      <c r="G76" s="248"/>
    </row>
    <row r="77" spans="1:7">
      <c r="A77" s="247"/>
      <c r="B77" s="248"/>
      <c r="C77" s="248"/>
      <c r="D77" s="248"/>
      <c r="E77" s="248"/>
      <c r="F77" s="248"/>
      <c r="G77" s="248"/>
    </row>
    <row r="78" spans="1:7">
      <c r="A78" s="247"/>
      <c r="B78" s="248"/>
      <c r="C78" s="248"/>
      <c r="D78" s="248"/>
      <c r="E78" s="248"/>
      <c r="F78" s="248"/>
      <c r="G78" s="248"/>
    </row>
    <row r="79" spans="1:7">
      <c r="A79" s="247"/>
      <c r="B79" s="248"/>
      <c r="C79" s="248"/>
      <c r="D79" s="248"/>
      <c r="E79" s="248"/>
      <c r="F79" s="248"/>
      <c r="G79" s="248"/>
    </row>
    <row r="80" spans="1:7">
      <c r="A80" s="247"/>
      <c r="B80" s="248"/>
      <c r="C80" s="248"/>
      <c r="D80" s="248"/>
      <c r="E80" s="248"/>
      <c r="F80" s="248"/>
      <c r="G80" s="248"/>
    </row>
    <row r="83" spans="1:9">
      <c r="A83" s="476" t="s">
        <v>909</v>
      </c>
      <c r="B83" s="476"/>
      <c r="C83" s="476"/>
      <c r="D83" s="476"/>
      <c r="E83" s="476"/>
      <c r="F83" s="476"/>
      <c r="G83" s="476"/>
      <c r="H83" s="476"/>
      <c r="I83" s="476"/>
    </row>
    <row r="85" spans="1:9">
      <c r="A85" s="476" t="s">
        <v>910</v>
      </c>
      <c r="B85" s="476"/>
      <c r="C85" s="476"/>
      <c r="D85" s="476"/>
      <c r="E85" s="476"/>
      <c r="F85" s="476"/>
      <c r="G85" s="476"/>
      <c r="H85" s="476"/>
      <c r="I85" s="476"/>
    </row>
  </sheetData>
  <mergeCells count="12">
    <mergeCell ref="A63:I63"/>
    <mergeCell ref="A83:I83"/>
    <mergeCell ref="A85:I85"/>
    <mergeCell ref="A31:H31"/>
    <mergeCell ref="A33:J33"/>
    <mergeCell ref="A52:J52"/>
    <mergeCell ref="A54:J54"/>
    <mergeCell ref="A4:E4"/>
    <mergeCell ref="A6:G6"/>
    <mergeCell ref="A26:G26"/>
    <mergeCell ref="A28:G28"/>
    <mergeCell ref="A61:G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51"/>
  <sheetViews>
    <sheetView topLeftCell="A7" workbookViewId="0">
      <selection activeCell="H22" sqref="H22"/>
    </sheetView>
  </sheetViews>
  <sheetFormatPr defaultRowHeight="12.75"/>
  <cols>
    <col min="1" max="1" width="5" style="8" customWidth="1"/>
    <col min="2" max="2" width="10.85546875" style="8" customWidth="1"/>
    <col min="3" max="3" width="11.85546875" style="8" customWidth="1"/>
    <col min="4" max="4" width="29.42578125" style="8" customWidth="1"/>
    <col min="5" max="5" width="11.28515625" style="8" customWidth="1"/>
    <col min="6" max="6" width="10.140625" style="8" customWidth="1"/>
    <col min="7" max="8" width="10.5703125" style="8" customWidth="1"/>
    <col min="9" max="10" width="10" style="8" customWidth="1"/>
    <col min="11" max="11" width="10.5703125" style="8" customWidth="1"/>
    <col min="12" max="12" width="10.42578125" style="8" customWidth="1"/>
    <col min="13" max="25" width="9.85546875" style="8" customWidth="1"/>
    <col min="26" max="16384" width="9.140625" style="8"/>
  </cols>
  <sheetData>
    <row r="1" spans="1:50">
      <c r="A1" s="15" t="s">
        <v>617</v>
      </c>
      <c r="B1" s="15"/>
      <c r="C1" s="15"/>
      <c r="D1" s="28"/>
      <c r="E1" s="28"/>
      <c r="F1" s="17"/>
      <c r="G1" s="17"/>
      <c r="K1" s="18"/>
      <c r="U1" s="18"/>
      <c r="V1" s="18"/>
      <c r="AC1" s="18"/>
      <c r="AJ1" s="18"/>
      <c r="AQ1" s="18"/>
      <c r="AX1" s="18"/>
    </row>
    <row r="3" spans="1:50">
      <c r="D3" s="253" t="s">
        <v>937</v>
      </c>
    </row>
    <row r="4" spans="1:50">
      <c r="D4" s="22"/>
    </row>
    <row r="5" spans="1:50" s="30" customFormat="1">
      <c r="A5" s="10" t="s">
        <v>253</v>
      </c>
      <c r="B5" s="10"/>
      <c r="C5" s="10"/>
      <c r="D5" s="29"/>
      <c r="F5" s="31"/>
      <c r="G5" s="31"/>
    </row>
    <row r="6" spans="1:50" ht="57" customHeight="1">
      <c r="A6" s="364" t="s">
        <v>1</v>
      </c>
      <c r="B6" s="377" t="s">
        <v>248</v>
      </c>
      <c r="C6" s="378"/>
      <c r="D6" s="379"/>
      <c r="E6" s="368" t="s">
        <v>550</v>
      </c>
      <c r="F6" s="369"/>
      <c r="G6" s="370"/>
      <c r="H6" s="368" t="s">
        <v>578</v>
      </c>
      <c r="I6" s="369"/>
      <c r="J6" s="370"/>
      <c r="K6" s="368" t="s">
        <v>540</v>
      </c>
      <c r="L6" s="369"/>
      <c r="M6" s="370"/>
      <c r="N6" s="368" t="s">
        <v>539</v>
      </c>
      <c r="O6" s="369"/>
      <c r="P6" s="370"/>
      <c r="Q6" s="368" t="s">
        <v>535</v>
      </c>
      <c r="R6" s="369"/>
      <c r="S6" s="370"/>
      <c r="T6" s="368" t="s">
        <v>536</v>
      </c>
      <c r="U6" s="369"/>
      <c r="V6" s="370"/>
      <c r="W6" s="376" t="s">
        <v>538</v>
      </c>
      <c r="X6" s="376"/>
      <c r="Y6" s="376"/>
    </row>
    <row r="7" spans="1:50" ht="18.75" customHeight="1">
      <c r="A7" s="364"/>
      <c r="B7" s="380"/>
      <c r="C7" s="381"/>
      <c r="D7" s="382"/>
      <c r="E7" s="12" t="s">
        <v>630</v>
      </c>
      <c r="F7" s="12" t="s">
        <v>631</v>
      </c>
      <c r="G7" s="12" t="s">
        <v>632</v>
      </c>
      <c r="H7" s="12" t="s">
        <v>630</v>
      </c>
      <c r="I7" s="12" t="s">
        <v>631</v>
      </c>
      <c r="J7" s="12" t="s">
        <v>632</v>
      </c>
      <c r="K7" s="12" t="s">
        <v>630</v>
      </c>
      <c r="L7" s="12" t="s">
        <v>631</v>
      </c>
      <c r="M7" s="12" t="s">
        <v>632</v>
      </c>
      <c r="N7" s="12" t="s">
        <v>630</v>
      </c>
      <c r="O7" s="12" t="s">
        <v>631</v>
      </c>
      <c r="P7" s="12" t="s">
        <v>632</v>
      </c>
      <c r="Q7" s="12" t="s">
        <v>630</v>
      </c>
      <c r="R7" s="12" t="s">
        <v>631</v>
      </c>
      <c r="S7" s="12" t="s">
        <v>632</v>
      </c>
      <c r="T7" s="12" t="s">
        <v>630</v>
      </c>
      <c r="U7" s="12" t="s">
        <v>631</v>
      </c>
      <c r="V7" s="12" t="s">
        <v>632</v>
      </c>
      <c r="W7" s="12" t="s">
        <v>630</v>
      </c>
      <c r="X7" s="12" t="s">
        <v>631</v>
      </c>
      <c r="Y7" s="12" t="s">
        <v>632</v>
      </c>
    </row>
    <row r="8" spans="1:50" s="21" customFormat="1">
      <c r="A8" s="362">
        <v>1</v>
      </c>
      <c r="B8" s="371" t="s">
        <v>582</v>
      </c>
      <c r="C8" s="371" t="s">
        <v>584</v>
      </c>
      <c r="D8" s="32" t="s">
        <v>581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4"/>
    </row>
    <row r="9" spans="1:50" s="21" customFormat="1">
      <c r="A9" s="375"/>
      <c r="B9" s="372"/>
      <c r="C9" s="372"/>
      <c r="D9" s="32" t="s">
        <v>114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</row>
    <row r="10" spans="1:50" s="21" customFormat="1">
      <c r="A10" s="375"/>
      <c r="B10" s="372"/>
      <c r="C10" s="372"/>
      <c r="D10" s="32" t="s">
        <v>504</v>
      </c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4"/>
    </row>
    <row r="11" spans="1:50">
      <c r="A11" s="375"/>
      <c r="B11" s="372"/>
      <c r="C11" s="374" t="s">
        <v>583</v>
      </c>
      <c r="D11" s="35" t="s">
        <v>267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50">
      <c r="A12" s="375"/>
      <c r="B12" s="372"/>
      <c r="C12" s="374"/>
      <c r="D12" s="35" t="s">
        <v>268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50">
      <c r="A13" s="375"/>
      <c r="B13" s="372"/>
      <c r="C13" s="374"/>
      <c r="D13" s="35" t="s">
        <v>270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50">
      <c r="A14" s="375"/>
      <c r="B14" s="372"/>
      <c r="C14" s="374"/>
      <c r="D14" s="35" t="s">
        <v>269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50">
      <c r="A15" s="375"/>
      <c r="B15" s="372"/>
      <c r="C15" s="374"/>
      <c r="D15" s="35" t="s">
        <v>272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50">
      <c r="A16" s="375"/>
      <c r="B16" s="372"/>
      <c r="C16" s="374"/>
      <c r="D16" s="36" t="s">
        <v>271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>
      <c r="A17" s="363"/>
      <c r="B17" s="373"/>
      <c r="C17" s="374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4.25" customHeight="1">
      <c r="A18" s="362">
        <v>2</v>
      </c>
      <c r="B18" s="371" t="s">
        <v>622</v>
      </c>
      <c r="C18" s="371" t="s">
        <v>584</v>
      </c>
      <c r="D18" s="32" t="s">
        <v>581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4.25" customHeight="1">
      <c r="A19" s="375"/>
      <c r="B19" s="372"/>
      <c r="C19" s="372"/>
      <c r="D19" s="32" t="s">
        <v>114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4.25" customHeight="1">
      <c r="A20" s="375"/>
      <c r="B20" s="372"/>
      <c r="C20" s="372"/>
      <c r="D20" s="32" t="s">
        <v>504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4.25" customHeight="1">
      <c r="A21" s="375"/>
      <c r="B21" s="372"/>
      <c r="C21" s="374" t="s">
        <v>583</v>
      </c>
      <c r="D21" s="35" t="s">
        <v>267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4.25" customHeight="1">
      <c r="A22" s="375"/>
      <c r="B22" s="372"/>
      <c r="C22" s="374"/>
      <c r="D22" s="35" t="s">
        <v>268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4.25" customHeight="1">
      <c r="A23" s="375"/>
      <c r="B23" s="372"/>
      <c r="C23" s="374"/>
      <c r="D23" s="35" t="s">
        <v>270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4.25" customHeight="1">
      <c r="A24" s="375"/>
      <c r="B24" s="372"/>
      <c r="C24" s="374"/>
      <c r="D24" s="35" t="s">
        <v>269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>
      <c r="A25" s="375"/>
      <c r="B25" s="372"/>
      <c r="C25" s="374"/>
      <c r="D25" s="35" t="s">
        <v>272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>
      <c r="A26" s="375"/>
      <c r="B26" s="372"/>
      <c r="C26" s="374"/>
      <c r="D26" s="36" t="s">
        <v>271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4.25" customHeight="1">
      <c r="A27" s="363"/>
      <c r="B27" s="373"/>
      <c r="C27" s="374"/>
      <c r="D27" s="14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>
      <c r="A28" s="362">
        <v>3</v>
      </c>
      <c r="B28" s="371" t="s">
        <v>623</v>
      </c>
      <c r="C28" s="371" t="s">
        <v>584</v>
      </c>
      <c r="D28" s="32" t="s">
        <v>581</v>
      </c>
      <c r="E28" s="37">
        <f>+E8+E18</f>
        <v>0</v>
      </c>
      <c r="F28" s="37">
        <f t="shared" ref="F28:Y37" si="0">+F8+F18</f>
        <v>0</v>
      </c>
      <c r="G28" s="37">
        <f t="shared" si="0"/>
        <v>0</v>
      </c>
      <c r="H28" s="37">
        <f t="shared" si="0"/>
        <v>0</v>
      </c>
      <c r="I28" s="37">
        <f>+I8+I18</f>
        <v>0</v>
      </c>
      <c r="J28" s="37">
        <f t="shared" si="0"/>
        <v>0</v>
      </c>
      <c r="K28" s="37">
        <f t="shared" si="0"/>
        <v>0</v>
      </c>
      <c r="L28" s="37">
        <f t="shared" si="0"/>
        <v>0</v>
      </c>
      <c r="M28" s="37">
        <f t="shared" si="0"/>
        <v>0</v>
      </c>
      <c r="N28" s="37">
        <f t="shared" si="0"/>
        <v>0</v>
      </c>
      <c r="O28" s="37">
        <f t="shared" si="0"/>
        <v>0</v>
      </c>
      <c r="P28" s="37">
        <f t="shared" si="0"/>
        <v>0</v>
      </c>
      <c r="Q28" s="37">
        <f t="shared" si="0"/>
        <v>0</v>
      </c>
      <c r="R28" s="37">
        <f t="shared" si="0"/>
        <v>0</v>
      </c>
      <c r="S28" s="37">
        <f t="shared" si="0"/>
        <v>0</v>
      </c>
      <c r="T28" s="37">
        <f t="shared" si="0"/>
        <v>0</v>
      </c>
      <c r="U28" s="37">
        <f t="shared" si="0"/>
        <v>0</v>
      </c>
      <c r="V28" s="37">
        <f t="shared" si="0"/>
        <v>0</v>
      </c>
      <c r="W28" s="37">
        <f t="shared" si="0"/>
        <v>0</v>
      </c>
      <c r="X28" s="37">
        <f t="shared" si="0"/>
        <v>0</v>
      </c>
      <c r="Y28" s="37">
        <f t="shared" si="0"/>
        <v>0</v>
      </c>
    </row>
    <row r="29" spans="1:25">
      <c r="A29" s="375"/>
      <c r="B29" s="372"/>
      <c r="C29" s="372"/>
      <c r="D29" s="32" t="s">
        <v>114</v>
      </c>
      <c r="E29" s="37">
        <f t="shared" ref="E29:T37" si="1">+E9+E19</f>
        <v>0</v>
      </c>
      <c r="F29" s="37">
        <f t="shared" si="1"/>
        <v>0</v>
      </c>
      <c r="G29" s="37">
        <f t="shared" si="1"/>
        <v>0</v>
      </c>
      <c r="H29" s="37">
        <f t="shared" si="1"/>
        <v>0</v>
      </c>
      <c r="I29" s="37">
        <f t="shared" si="1"/>
        <v>0</v>
      </c>
      <c r="J29" s="37">
        <f t="shared" si="1"/>
        <v>0</v>
      </c>
      <c r="K29" s="37">
        <f t="shared" si="1"/>
        <v>0</v>
      </c>
      <c r="L29" s="37">
        <f t="shared" si="1"/>
        <v>0</v>
      </c>
      <c r="M29" s="37">
        <f t="shared" si="1"/>
        <v>0</v>
      </c>
      <c r="N29" s="37">
        <f t="shared" si="1"/>
        <v>0</v>
      </c>
      <c r="O29" s="37">
        <f t="shared" si="1"/>
        <v>0</v>
      </c>
      <c r="P29" s="37">
        <f t="shared" si="1"/>
        <v>0</v>
      </c>
      <c r="Q29" s="37">
        <f t="shared" si="1"/>
        <v>0</v>
      </c>
      <c r="R29" s="37">
        <f t="shared" si="1"/>
        <v>0</v>
      </c>
      <c r="S29" s="37">
        <f t="shared" si="1"/>
        <v>0</v>
      </c>
      <c r="T29" s="37">
        <f t="shared" si="1"/>
        <v>0</v>
      </c>
      <c r="U29" s="37">
        <f t="shared" si="0"/>
        <v>0</v>
      </c>
      <c r="V29" s="37">
        <f t="shared" si="0"/>
        <v>0</v>
      </c>
      <c r="W29" s="37">
        <f t="shared" si="0"/>
        <v>0</v>
      </c>
      <c r="X29" s="37">
        <f t="shared" si="0"/>
        <v>0</v>
      </c>
      <c r="Y29" s="37">
        <f t="shared" si="0"/>
        <v>0</v>
      </c>
    </row>
    <row r="30" spans="1:25">
      <c r="A30" s="375"/>
      <c r="B30" s="372"/>
      <c r="C30" s="372"/>
      <c r="D30" s="32" t="s">
        <v>504</v>
      </c>
      <c r="E30" s="37">
        <f t="shared" si="1"/>
        <v>0</v>
      </c>
      <c r="F30" s="37">
        <f t="shared" si="0"/>
        <v>0</v>
      </c>
      <c r="G30" s="37">
        <f t="shared" si="0"/>
        <v>0</v>
      </c>
      <c r="H30" s="37">
        <f t="shared" si="0"/>
        <v>0</v>
      </c>
      <c r="I30" s="37">
        <f t="shared" si="0"/>
        <v>0</v>
      </c>
      <c r="J30" s="37">
        <f t="shared" si="0"/>
        <v>0</v>
      </c>
      <c r="K30" s="37">
        <f t="shared" si="0"/>
        <v>0</v>
      </c>
      <c r="L30" s="37">
        <f t="shared" si="0"/>
        <v>0</v>
      </c>
      <c r="M30" s="37">
        <f t="shared" si="0"/>
        <v>0</v>
      </c>
      <c r="N30" s="37">
        <f t="shared" si="0"/>
        <v>0</v>
      </c>
      <c r="O30" s="37">
        <f t="shared" si="0"/>
        <v>0</v>
      </c>
      <c r="P30" s="37">
        <f t="shared" si="0"/>
        <v>0</v>
      </c>
      <c r="Q30" s="37">
        <f t="shared" si="0"/>
        <v>0</v>
      </c>
      <c r="R30" s="37">
        <f t="shared" si="0"/>
        <v>0</v>
      </c>
      <c r="S30" s="37">
        <f t="shared" si="0"/>
        <v>0</v>
      </c>
      <c r="T30" s="37">
        <f t="shared" si="0"/>
        <v>0</v>
      </c>
      <c r="U30" s="37">
        <f t="shared" si="0"/>
        <v>0</v>
      </c>
      <c r="V30" s="37">
        <f t="shared" si="0"/>
        <v>0</v>
      </c>
      <c r="W30" s="37">
        <f t="shared" si="0"/>
        <v>0</v>
      </c>
      <c r="X30" s="37">
        <f t="shared" si="0"/>
        <v>0</v>
      </c>
      <c r="Y30" s="37">
        <f t="shared" si="0"/>
        <v>0</v>
      </c>
    </row>
    <row r="31" spans="1:25">
      <c r="A31" s="375"/>
      <c r="B31" s="372"/>
      <c r="C31" s="374" t="s">
        <v>583</v>
      </c>
      <c r="D31" s="35" t="s">
        <v>267</v>
      </c>
      <c r="E31" s="37">
        <f t="shared" si="1"/>
        <v>0</v>
      </c>
      <c r="F31" s="37">
        <f t="shared" si="0"/>
        <v>0</v>
      </c>
      <c r="G31" s="37">
        <f t="shared" si="0"/>
        <v>0</v>
      </c>
      <c r="H31" s="37">
        <f t="shared" si="0"/>
        <v>0</v>
      </c>
      <c r="I31" s="37">
        <f t="shared" si="0"/>
        <v>0</v>
      </c>
      <c r="J31" s="37">
        <f t="shared" si="0"/>
        <v>0</v>
      </c>
      <c r="K31" s="37">
        <f t="shared" si="0"/>
        <v>0</v>
      </c>
      <c r="L31" s="37">
        <f t="shared" si="0"/>
        <v>0</v>
      </c>
      <c r="M31" s="37">
        <f t="shared" si="0"/>
        <v>0</v>
      </c>
      <c r="N31" s="37">
        <f t="shared" si="0"/>
        <v>0</v>
      </c>
      <c r="O31" s="37">
        <f t="shared" si="0"/>
        <v>0</v>
      </c>
      <c r="P31" s="37">
        <f t="shared" si="0"/>
        <v>0</v>
      </c>
      <c r="Q31" s="37">
        <f t="shared" si="0"/>
        <v>0</v>
      </c>
      <c r="R31" s="37">
        <f t="shared" si="0"/>
        <v>0</v>
      </c>
      <c r="S31" s="37">
        <f t="shared" si="0"/>
        <v>0</v>
      </c>
      <c r="T31" s="37">
        <f t="shared" si="0"/>
        <v>0</v>
      </c>
      <c r="U31" s="37">
        <f t="shared" si="0"/>
        <v>0</v>
      </c>
      <c r="V31" s="37">
        <f t="shared" si="0"/>
        <v>0</v>
      </c>
      <c r="W31" s="37">
        <f t="shared" si="0"/>
        <v>0</v>
      </c>
      <c r="X31" s="37">
        <f t="shared" si="0"/>
        <v>0</v>
      </c>
      <c r="Y31" s="37">
        <f t="shared" si="0"/>
        <v>0</v>
      </c>
    </row>
    <row r="32" spans="1:25">
      <c r="A32" s="375"/>
      <c r="B32" s="372"/>
      <c r="C32" s="374"/>
      <c r="D32" s="35" t="s">
        <v>268</v>
      </c>
      <c r="E32" s="37">
        <f t="shared" si="1"/>
        <v>0</v>
      </c>
      <c r="F32" s="37">
        <f t="shared" si="0"/>
        <v>0</v>
      </c>
      <c r="G32" s="37">
        <f t="shared" si="0"/>
        <v>0</v>
      </c>
      <c r="H32" s="37">
        <f t="shared" si="0"/>
        <v>0</v>
      </c>
      <c r="I32" s="37">
        <f t="shared" si="0"/>
        <v>0</v>
      </c>
      <c r="J32" s="37">
        <f t="shared" si="0"/>
        <v>0</v>
      </c>
      <c r="K32" s="37">
        <f t="shared" si="0"/>
        <v>0</v>
      </c>
      <c r="L32" s="37">
        <f t="shared" si="0"/>
        <v>0</v>
      </c>
      <c r="M32" s="37">
        <f t="shared" si="0"/>
        <v>0</v>
      </c>
      <c r="N32" s="37">
        <f t="shared" si="0"/>
        <v>0</v>
      </c>
      <c r="O32" s="37">
        <f t="shared" si="0"/>
        <v>0</v>
      </c>
      <c r="P32" s="37">
        <f t="shared" si="0"/>
        <v>0</v>
      </c>
      <c r="Q32" s="37">
        <f t="shared" si="0"/>
        <v>0</v>
      </c>
      <c r="R32" s="37">
        <f t="shared" si="0"/>
        <v>0</v>
      </c>
      <c r="S32" s="37">
        <f t="shared" si="0"/>
        <v>0</v>
      </c>
      <c r="T32" s="37">
        <f t="shared" si="0"/>
        <v>0</v>
      </c>
      <c r="U32" s="37">
        <f t="shared" si="0"/>
        <v>0</v>
      </c>
      <c r="V32" s="37">
        <f t="shared" si="0"/>
        <v>0</v>
      </c>
      <c r="W32" s="37">
        <f t="shared" si="0"/>
        <v>0</v>
      </c>
      <c r="X32" s="37">
        <f t="shared" si="0"/>
        <v>0</v>
      </c>
      <c r="Y32" s="37">
        <f t="shared" si="0"/>
        <v>0</v>
      </c>
    </row>
    <row r="33" spans="1:25">
      <c r="A33" s="375"/>
      <c r="B33" s="372"/>
      <c r="C33" s="374"/>
      <c r="D33" s="35" t="s">
        <v>270</v>
      </c>
      <c r="E33" s="37">
        <f t="shared" si="1"/>
        <v>0</v>
      </c>
      <c r="F33" s="37">
        <f t="shared" si="0"/>
        <v>0</v>
      </c>
      <c r="G33" s="37">
        <f t="shared" si="0"/>
        <v>0</v>
      </c>
      <c r="H33" s="37">
        <f t="shared" si="0"/>
        <v>0</v>
      </c>
      <c r="I33" s="37">
        <f t="shared" si="0"/>
        <v>0</v>
      </c>
      <c r="J33" s="37">
        <f t="shared" si="0"/>
        <v>0</v>
      </c>
      <c r="K33" s="37">
        <f t="shared" si="0"/>
        <v>0</v>
      </c>
      <c r="L33" s="37">
        <f t="shared" si="0"/>
        <v>0</v>
      </c>
      <c r="M33" s="37">
        <f t="shared" si="0"/>
        <v>0</v>
      </c>
      <c r="N33" s="37">
        <f t="shared" si="0"/>
        <v>0</v>
      </c>
      <c r="O33" s="37">
        <f t="shared" si="0"/>
        <v>0</v>
      </c>
      <c r="P33" s="37">
        <f t="shared" si="0"/>
        <v>0</v>
      </c>
      <c r="Q33" s="37">
        <f t="shared" si="0"/>
        <v>0</v>
      </c>
      <c r="R33" s="37">
        <f t="shared" si="0"/>
        <v>0</v>
      </c>
      <c r="S33" s="37">
        <f t="shared" si="0"/>
        <v>0</v>
      </c>
      <c r="T33" s="37">
        <f t="shared" si="0"/>
        <v>0</v>
      </c>
      <c r="U33" s="37">
        <f t="shared" si="0"/>
        <v>0</v>
      </c>
      <c r="V33" s="37">
        <f t="shared" si="0"/>
        <v>0</v>
      </c>
      <c r="W33" s="37">
        <f t="shared" si="0"/>
        <v>0</v>
      </c>
      <c r="X33" s="37">
        <f t="shared" si="0"/>
        <v>0</v>
      </c>
      <c r="Y33" s="37">
        <f t="shared" si="0"/>
        <v>0</v>
      </c>
    </row>
    <row r="34" spans="1:25" ht="14.25" customHeight="1">
      <c r="A34" s="375"/>
      <c r="B34" s="372"/>
      <c r="C34" s="374"/>
      <c r="D34" s="35" t="s">
        <v>269</v>
      </c>
      <c r="E34" s="37">
        <f t="shared" si="1"/>
        <v>0</v>
      </c>
      <c r="F34" s="37">
        <f t="shared" si="0"/>
        <v>0</v>
      </c>
      <c r="G34" s="37">
        <f t="shared" si="0"/>
        <v>0</v>
      </c>
      <c r="H34" s="37">
        <f t="shared" si="0"/>
        <v>0</v>
      </c>
      <c r="I34" s="37">
        <f t="shared" si="0"/>
        <v>0</v>
      </c>
      <c r="J34" s="37">
        <f t="shared" si="0"/>
        <v>0</v>
      </c>
      <c r="K34" s="37">
        <f t="shared" si="0"/>
        <v>0</v>
      </c>
      <c r="L34" s="37">
        <f t="shared" si="0"/>
        <v>0</v>
      </c>
      <c r="M34" s="37">
        <f t="shared" si="0"/>
        <v>0</v>
      </c>
      <c r="N34" s="37">
        <f t="shared" si="0"/>
        <v>0</v>
      </c>
      <c r="O34" s="37">
        <f t="shared" si="0"/>
        <v>0</v>
      </c>
      <c r="P34" s="37">
        <f t="shared" si="0"/>
        <v>0</v>
      </c>
      <c r="Q34" s="37">
        <f t="shared" si="0"/>
        <v>0</v>
      </c>
      <c r="R34" s="37">
        <f t="shared" si="0"/>
        <v>0</v>
      </c>
      <c r="S34" s="37">
        <f t="shared" si="0"/>
        <v>0</v>
      </c>
      <c r="T34" s="37">
        <f t="shared" si="0"/>
        <v>0</v>
      </c>
      <c r="U34" s="37">
        <f t="shared" si="0"/>
        <v>0</v>
      </c>
      <c r="V34" s="37">
        <f t="shared" si="0"/>
        <v>0</v>
      </c>
      <c r="W34" s="37">
        <f t="shared" si="0"/>
        <v>0</v>
      </c>
      <c r="X34" s="37">
        <f t="shared" si="0"/>
        <v>0</v>
      </c>
      <c r="Y34" s="37">
        <f t="shared" si="0"/>
        <v>0</v>
      </c>
    </row>
    <row r="35" spans="1:25">
      <c r="A35" s="375"/>
      <c r="B35" s="372"/>
      <c r="C35" s="374"/>
      <c r="D35" s="35" t="s">
        <v>272</v>
      </c>
      <c r="E35" s="37">
        <f t="shared" si="1"/>
        <v>0</v>
      </c>
      <c r="F35" s="37">
        <f t="shared" si="0"/>
        <v>0</v>
      </c>
      <c r="G35" s="37">
        <f t="shared" si="0"/>
        <v>0</v>
      </c>
      <c r="H35" s="37">
        <f t="shared" si="0"/>
        <v>0</v>
      </c>
      <c r="I35" s="37">
        <f t="shared" si="0"/>
        <v>0</v>
      </c>
      <c r="J35" s="37">
        <f t="shared" si="0"/>
        <v>0</v>
      </c>
      <c r="K35" s="37">
        <f t="shared" si="0"/>
        <v>0</v>
      </c>
      <c r="L35" s="37">
        <f t="shared" si="0"/>
        <v>0</v>
      </c>
      <c r="M35" s="37">
        <f t="shared" si="0"/>
        <v>0</v>
      </c>
      <c r="N35" s="37">
        <f t="shared" si="0"/>
        <v>0</v>
      </c>
      <c r="O35" s="37">
        <f t="shared" si="0"/>
        <v>0</v>
      </c>
      <c r="P35" s="37">
        <f t="shared" si="0"/>
        <v>0</v>
      </c>
      <c r="Q35" s="37">
        <f t="shared" si="0"/>
        <v>0</v>
      </c>
      <c r="R35" s="37">
        <f t="shared" si="0"/>
        <v>0</v>
      </c>
      <c r="S35" s="37">
        <f t="shared" si="0"/>
        <v>0</v>
      </c>
      <c r="T35" s="37">
        <f t="shared" si="0"/>
        <v>0</v>
      </c>
      <c r="U35" s="37">
        <f t="shared" si="0"/>
        <v>0</v>
      </c>
      <c r="V35" s="37">
        <f t="shared" si="0"/>
        <v>0</v>
      </c>
      <c r="W35" s="37">
        <f t="shared" si="0"/>
        <v>0</v>
      </c>
      <c r="X35" s="37">
        <f t="shared" si="0"/>
        <v>0</v>
      </c>
      <c r="Y35" s="37">
        <f t="shared" si="0"/>
        <v>0</v>
      </c>
    </row>
    <row r="36" spans="1:25">
      <c r="A36" s="375"/>
      <c r="B36" s="372"/>
      <c r="C36" s="374"/>
      <c r="D36" s="36" t="s">
        <v>271</v>
      </c>
      <c r="E36" s="37">
        <f t="shared" si="1"/>
        <v>0</v>
      </c>
      <c r="F36" s="37">
        <f t="shared" si="0"/>
        <v>0</v>
      </c>
      <c r="G36" s="37">
        <f t="shared" si="0"/>
        <v>0</v>
      </c>
      <c r="H36" s="37">
        <f t="shared" si="0"/>
        <v>0</v>
      </c>
      <c r="I36" s="37">
        <f t="shared" si="0"/>
        <v>0</v>
      </c>
      <c r="J36" s="37">
        <f t="shared" si="0"/>
        <v>0</v>
      </c>
      <c r="K36" s="37">
        <f t="shared" si="0"/>
        <v>0</v>
      </c>
      <c r="L36" s="37">
        <f t="shared" si="0"/>
        <v>0</v>
      </c>
      <c r="M36" s="37">
        <f t="shared" si="0"/>
        <v>0</v>
      </c>
      <c r="N36" s="37">
        <f t="shared" si="0"/>
        <v>0</v>
      </c>
      <c r="O36" s="37">
        <f t="shared" si="0"/>
        <v>0</v>
      </c>
      <c r="P36" s="37">
        <f t="shared" si="0"/>
        <v>0</v>
      </c>
      <c r="Q36" s="37">
        <f t="shared" si="0"/>
        <v>0</v>
      </c>
      <c r="R36" s="37">
        <f t="shared" si="0"/>
        <v>0</v>
      </c>
      <c r="S36" s="37">
        <f t="shared" si="0"/>
        <v>0</v>
      </c>
      <c r="T36" s="37">
        <f t="shared" si="0"/>
        <v>0</v>
      </c>
      <c r="U36" s="37">
        <f t="shared" si="0"/>
        <v>0</v>
      </c>
      <c r="V36" s="37">
        <f t="shared" si="0"/>
        <v>0</v>
      </c>
      <c r="W36" s="37">
        <f t="shared" si="0"/>
        <v>0</v>
      </c>
      <c r="X36" s="37">
        <f t="shared" si="0"/>
        <v>0</v>
      </c>
      <c r="Y36" s="37">
        <f t="shared" si="0"/>
        <v>0</v>
      </c>
    </row>
    <row r="37" spans="1:25">
      <c r="A37" s="363"/>
      <c r="B37" s="373"/>
      <c r="C37" s="374"/>
      <c r="D37" s="14"/>
      <c r="E37" s="37">
        <f t="shared" si="1"/>
        <v>0</v>
      </c>
      <c r="F37" s="37">
        <f t="shared" si="0"/>
        <v>0</v>
      </c>
      <c r="G37" s="37">
        <f t="shared" si="0"/>
        <v>0</v>
      </c>
      <c r="H37" s="37">
        <f t="shared" si="0"/>
        <v>0</v>
      </c>
      <c r="I37" s="37">
        <f t="shared" si="0"/>
        <v>0</v>
      </c>
      <c r="J37" s="37">
        <f t="shared" si="0"/>
        <v>0</v>
      </c>
      <c r="K37" s="37">
        <f t="shared" si="0"/>
        <v>0</v>
      </c>
      <c r="L37" s="37">
        <f t="shared" si="0"/>
        <v>0</v>
      </c>
      <c r="M37" s="37">
        <f t="shared" si="0"/>
        <v>0</v>
      </c>
      <c r="N37" s="37">
        <f t="shared" si="0"/>
        <v>0</v>
      </c>
      <c r="O37" s="37">
        <f t="shared" si="0"/>
        <v>0</v>
      </c>
      <c r="P37" s="37">
        <f t="shared" si="0"/>
        <v>0</v>
      </c>
      <c r="Q37" s="37">
        <f t="shared" si="0"/>
        <v>0</v>
      </c>
      <c r="R37" s="37">
        <f t="shared" si="0"/>
        <v>0</v>
      </c>
      <c r="S37" s="37">
        <f t="shared" si="0"/>
        <v>0</v>
      </c>
      <c r="T37" s="37">
        <f t="shared" si="0"/>
        <v>0</v>
      </c>
      <c r="U37" s="37">
        <f t="shared" si="0"/>
        <v>0</v>
      </c>
      <c r="V37" s="37">
        <f t="shared" si="0"/>
        <v>0</v>
      </c>
      <c r="W37" s="37">
        <f t="shared" si="0"/>
        <v>0</v>
      </c>
      <c r="X37" s="37">
        <f t="shared" si="0"/>
        <v>0</v>
      </c>
      <c r="Y37" s="37">
        <f t="shared" si="0"/>
        <v>0</v>
      </c>
    </row>
    <row r="38" spans="1:25">
      <c r="A38" s="26">
        <v>4</v>
      </c>
      <c r="B38" s="365" t="s">
        <v>89</v>
      </c>
      <c r="C38" s="366"/>
      <c r="D38" s="367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>
      <c r="A39" s="26">
        <v>5</v>
      </c>
      <c r="B39" s="365" t="s">
        <v>250</v>
      </c>
      <c r="C39" s="366"/>
      <c r="D39" s="367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>
      <c r="A40" s="26">
        <v>6</v>
      </c>
      <c r="B40" s="365" t="s">
        <v>251</v>
      </c>
      <c r="C40" s="366"/>
      <c r="D40" s="36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</row>
    <row r="45" spans="1: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spans="1: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4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spans="1:14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</sheetData>
  <mergeCells count="24">
    <mergeCell ref="A8:A17"/>
    <mergeCell ref="N6:P6"/>
    <mergeCell ref="Q6:S6"/>
    <mergeCell ref="T6:V6"/>
    <mergeCell ref="W6:Y6"/>
    <mergeCell ref="A6:A7"/>
    <mergeCell ref="B6:D7"/>
    <mergeCell ref="E6:G6"/>
    <mergeCell ref="A18:A27"/>
    <mergeCell ref="A28:A37"/>
    <mergeCell ref="B28:B37"/>
    <mergeCell ref="C28:C30"/>
    <mergeCell ref="C31:C37"/>
    <mergeCell ref="B38:D38"/>
    <mergeCell ref="B39:D39"/>
    <mergeCell ref="B40:D40"/>
    <mergeCell ref="H6:J6"/>
    <mergeCell ref="K6:M6"/>
    <mergeCell ref="B18:B27"/>
    <mergeCell ref="C18:C20"/>
    <mergeCell ref="C21:C27"/>
    <mergeCell ref="B8:B17"/>
    <mergeCell ref="C8:C10"/>
    <mergeCell ref="C11:C17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9"/>
  <sheetViews>
    <sheetView workbookViewId="0">
      <selection activeCell="J29" sqref="J29"/>
    </sheetView>
  </sheetViews>
  <sheetFormatPr defaultRowHeight="12.75"/>
  <cols>
    <col min="1" max="1" width="5.140625" style="8" customWidth="1"/>
    <col min="2" max="2" width="14.5703125" style="139" customWidth="1"/>
    <col min="3" max="3" width="24.85546875" style="8" customWidth="1"/>
    <col min="4" max="4" width="9.28515625" style="8" bestFit="1" customWidth="1"/>
    <col min="5" max="5" width="12" style="8" customWidth="1"/>
    <col min="6" max="6" width="11.140625" style="8" customWidth="1"/>
    <col min="7" max="7" width="4.85546875" style="8" customWidth="1"/>
    <col min="8" max="8" width="22.85546875" style="8" customWidth="1"/>
    <col min="9" max="9" width="13" style="8" customWidth="1"/>
    <col min="10" max="10" width="14.85546875" style="8" customWidth="1"/>
    <col min="11" max="11" width="9.140625" style="8"/>
    <col min="12" max="12" width="11.5703125" style="8" customWidth="1"/>
    <col min="13" max="13" width="11" style="8" customWidth="1"/>
    <col min="14" max="14" width="4.5703125" style="8" customWidth="1"/>
    <col min="15" max="15" width="15" style="8" customWidth="1"/>
    <col min="16" max="16" width="19.42578125" style="8" customWidth="1"/>
    <col min="17" max="16384" width="9.140625" style="8"/>
  </cols>
  <sheetData>
    <row r="1" spans="1:13">
      <c r="A1" s="137" t="s">
        <v>621</v>
      </c>
    </row>
    <row r="2" spans="1:13" ht="23.25" customHeight="1">
      <c r="B2" s="383" t="s">
        <v>565</v>
      </c>
      <c r="C2" s="383"/>
      <c r="D2" s="383"/>
      <c r="E2" s="383"/>
      <c r="F2" s="383"/>
    </row>
    <row r="3" spans="1:13">
      <c r="A3" s="117"/>
      <c r="C3" s="183"/>
      <c r="F3" s="8" t="s">
        <v>140</v>
      </c>
    </row>
    <row r="4" spans="1:13" s="38" customFormat="1" ht="28.5" customHeight="1">
      <c r="A4" s="138" t="s">
        <v>557</v>
      </c>
      <c r="B4" s="140" t="s">
        <v>559</v>
      </c>
      <c r="C4" s="140" t="s">
        <v>160</v>
      </c>
      <c r="D4" s="118" t="s">
        <v>636</v>
      </c>
      <c r="E4" s="118" t="s">
        <v>619</v>
      </c>
      <c r="F4" s="118" t="s">
        <v>637</v>
      </c>
    </row>
    <row r="5" spans="1:13" ht="24.75" customHeight="1">
      <c r="A5" s="14">
        <v>1</v>
      </c>
      <c r="B5" s="387" t="s">
        <v>633</v>
      </c>
      <c r="C5" s="182" t="s">
        <v>844</v>
      </c>
      <c r="D5" s="14"/>
      <c r="E5" s="14"/>
      <c r="F5" s="14"/>
    </row>
    <row r="6" spans="1:13" ht="25.5">
      <c r="A6" s="14">
        <v>2</v>
      </c>
      <c r="B6" s="388"/>
      <c r="C6" s="182" t="s">
        <v>635</v>
      </c>
      <c r="D6" s="14"/>
      <c r="E6" s="14"/>
      <c r="F6" s="14"/>
    </row>
    <row r="7" spans="1:13">
      <c r="A7" s="3"/>
      <c r="B7" s="393" t="s">
        <v>504</v>
      </c>
      <c r="C7" s="394"/>
      <c r="D7" s="3">
        <f>SUM(D5:D6)</f>
        <v>0</v>
      </c>
      <c r="E7" s="3">
        <f t="shared" ref="E7:F7" si="0">SUM(E5:E6)</f>
        <v>0</v>
      </c>
      <c r="F7" s="3">
        <f t="shared" si="0"/>
        <v>0</v>
      </c>
    </row>
    <row r="8" spans="1:13">
      <c r="A8" s="65"/>
      <c r="B8" s="143"/>
      <c r="C8" s="144"/>
      <c r="D8" s="65"/>
      <c r="E8" s="65"/>
      <c r="F8" s="65"/>
      <c r="M8" s="8" t="s">
        <v>140</v>
      </c>
    </row>
    <row r="9" spans="1:13" ht="25.5">
      <c r="A9" s="65"/>
      <c r="B9" s="143"/>
      <c r="C9" s="144"/>
      <c r="D9" s="65"/>
      <c r="E9" s="65"/>
      <c r="F9" s="65"/>
      <c r="G9" s="138" t="s">
        <v>557</v>
      </c>
      <c r="H9" s="140" t="s">
        <v>559</v>
      </c>
      <c r="I9" s="138" t="s">
        <v>160</v>
      </c>
      <c r="J9" s="145" t="s">
        <v>645</v>
      </c>
      <c r="K9" s="118" t="s">
        <v>636</v>
      </c>
      <c r="L9" s="118" t="s">
        <v>619</v>
      </c>
      <c r="M9" s="118" t="s">
        <v>637</v>
      </c>
    </row>
    <row r="10" spans="1:13">
      <c r="A10" s="65"/>
      <c r="B10" s="143"/>
      <c r="C10" s="144"/>
      <c r="D10" s="65"/>
      <c r="E10" s="65"/>
      <c r="F10" s="65"/>
      <c r="G10" s="14"/>
      <c r="H10" s="390" t="s">
        <v>634</v>
      </c>
      <c r="I10" s="389" t="s">
        <v>566</v>
      </c>
      <c r="J10" s="8" t="s">
        <v>638</v>
      </c>
      <c r="K10" s="142"/>
      <c r="L10" s="142"/>
      <c r="M10" s="14"/>
    </row>
    <row r="11" spans="1:13">
      <c r="A11" s="65"/>
      <c r="B11" s="143"/>
      <c r="C11" s="144"/>
      <c r="D11" s="65"/>
      <c r="E11" s="65"/>
      <c r="F11" s="65"/>
      <c r="G11" s="14"/>
      <c r="H11" s="391"/>
      <c r="I11" s="389"/>
      <c r="J11" s="141" t="s">
        <v>639</v>
      </c>
      <c r="K11" s="14"/>
      <c r="L11" s="14"/>
      <c r="M11" s="14"/>
    </row>
    <row r="12" spans="1:13">
      <c r="G12" s="14"/>
      <c r="H12" s="391"/>
      <c r="I12" s="389"/>
      <c r="J12" s="141" t="s">
        <v>640</v>
      </c>
      <c r="K12" s="14"/>
      <c r="L12" s="14"/>
      <c r="M12" s="14"/>
    </row>
    <row r="13" spans="1:13" ht="14.25" customHeight="1">
      <c r="G13" s="14"/>
      <c r="H13" s="391"/>
      <c r="I13" s="389"/>
      <c r="J13" s="141" t="s">
        <v>641</v>
      </c>
      <c r="K13" s="14"/>
      <c r="L13" s="14"/>
      <c r="M13" s="14"/>
    </row>
    <row r="14" spans="1:13">
      <c r="G14" s="14"/>
      <c r="H14" s="391"/>
      <c r="I14" s="389"/>
      <c r="J14" s="141" t="s">
        <v>642</v>
      </c>
      <c r="K14" s="14"/>
      <c r="L14" s="14"/>
      <c r="M14" s="14"/>
    </row>
    <row r="15" spans="1:13">
      <c r="G15" s="14"/>
      <c r="H15" s="391"/>
      <c r="I15" s="389"/>
      <c r="J15" s="141" t="s">
        <v>643</v>
      </c>
      <c r="K15" s="14"/>
      <c r="L15" s="14"/>
      <c r="M15" s="14"/>
    </row>
    <row r="16" spans="1:13">
      <c r="G16" s="14"/>
      <c r="H16" s="391"/>
      <c r="I16" s="389"/>
      <c r="J16" s="141" t="s">
        <v>644</v>
      </c>
      <c r="K16" s="14"/>
      <c r="L16" s="14"/>
      <c r="M16" s="14"/>
    </row>
    <row r="17" spans="7:20">
      <c r="G17" s="14"/>
      <c r="H17" s="391"/>
      <c r="I17" s="372" t="s">
        <v>560</v>
      </c>
      <c r="J17" s="14" t="s">
        <v>638</v>
      </c>
      <c r="K17" s="14"/>
      <c r="L17" s="14"/>
      <c r="M17" s="14"/>
    </row>
    <row r="18" spans="7:20">
      <c r="G18" s="14"/>
      <c r="H18" s="391"/>
      <c r="I18" s="372"/>
      <c r="J18" s="141" t="s">
        <v>639</v>
      </c>
      <c r="K18" s="14"/>
      <c r="L18" s="14"/>
      <c r="M18" s="14"/>
    </row>
    <row r="19" spans="7:20">
      <c r="G19" s="14"/>
      <c r="H19" s="391"/>
      <c r="I19" s="372"/>
      <c r="J19" s="141" t="s">
        <v>640</v>
      </c>
      <c r="K19" s="14"/>
      <c r="L19" s="14"/>
      <c r="M19" s="14"/>
    </row>
    <row r="20" spans="7:20">
      <c r="G20" s="14"/>
      <c r="H20" s="391"/>
      <c r="I20" s="372"/>
      <c r="J20" s="141" t="s">
        <v>641</v>
      </c>
      <c r="K20" s="14"/>
      <c r="L20" s="14"/>
      <c r="M20" s="14"/>
    </row>
    <row r="21" spans="7:20">
      <c r="G21" s="14"/>
      <c r="H21" s="391"/>
      <c r="I21" s="372"/>
      <c r="J21" s="141" t="s">
        <v>642</v>
      </c>
      <c r="K21" s="14"/>
      <c r="L21" s="14"/>
      <c r="M21" s="14"/>
    </row>
    <row r="22" spans="7:20" ht="14.25" customHeight="1">
      <c r="G22" s="14"/>
      <c r="H22" s="391"/>
      <c r="I22" s="372"/>
      <c r="J22" s="141" t="s">
        <v>643</v>
      </c>
      <c r="K22" s="14"/>
      <c r="L22" s="14"/>
      <c r="M22" s="14"/>
    </row>
    <row r="23" spans="7:20">
      <c r="G23" s="14"/>
      <c r="H23" s="392"/>
      <c r="I23" s="373"/>
      <c r="J23" s="141" t="s">
        <v>644</v>
      </c>
      <c r="K23" s="14"/>
      <c r="L23" s="14"/>
      <c r="M23" s="14"/>
    </row>
    <row r="24" spans="7:20">
      <c r="G24" s="384" t="s">
        <v>504</v>
      </c>
      <c r="H24" s="385"/>
      <c r="I24" s="386"/>
      <c r="J24" s="136"/>
      <c r="K24" s="3">
        <f>SUM(K10:K23)</f>
        <v>0</v>
      </c>
      <c r="L24" s="3">
        <f t="shared" ref="L24:M24" si="1">SUM(L10:L23)</f>
        <v>0</v>
      </c>
      <c r="M24" s="3">
        <f t="shared" si="1"/>
        <v>0</v>
      </c>
    </row>
    <row r="25" spans="7:20">
      <c r="S25" s="8" t="s">
        <v>140</v>
      </c>
    </row>
    <row r="26" spans="7:20" ht="25.5">
      <c r="N26" s="138" t="s">
        <v>557</v>
      </c>
      <c r="O26" s="140" t="s">
        <v>559</v>
      </c>
      <c r="P26" s="138" t="s">
        <v>160</v>
      </c>
      <c r="Q26" s="118" t="s">
        <v>636</v>
      </c>
      <c r="R26" s="118" t="s">
        <v>619</v>
      </c>
      <c r="S26" s="118" t="s">
        <v>637</v>
      </c>
    </row>
    <row r="27" spans="7:20" ht="12.75" customHeight="1">
      <c r="N27" s="14"/>
      <c r="O27" s="387" t="s">
        <v>687</v>
      </c>
      <c r="P27" s="14" t="s">
        <v>705</v>
      </c>
      <c r="Q27" s="14"/>
      <c r="R27" s="14"/>
      <c r="S27" s="14"/>
      <c r="T27" s="8" t="s">
        <v>931</v>
      </c>
    </row>
    <row r="28" spans="7:20">
      <c r="N28" s="14"/>
      <c r="O28" s="388"/>
      <c r="P28" s="14" t="s">
        <v>688</v>
      </c>
      <c r="Q28" s="14"/>
      <c r="R28" s="14"/>
      <c r="S28" s="14"/>
      <c r="T28" s="8" t="s">
        <v>930</v>
      </c>
    </row>
    <row r="29" spans="7:20">
      <c r="N29" s="384" t="s">
        <v>504</v>
      </c>
      <c r="O29" s="385"/>
      <c r="P29" s="386"/>
      <c r="Q29" s="3"/>
      <c r="R29" s="3"/>
      <c r="S29" s="3"/>
    </row>
  </sheetData>
  <mergeCells count="9">
    <mergeCell ref="B2:F2"/>
    <mergeCell ref="G24:I24"/>
    <mergeCell ref="N29:P29"/>
    <mergeCell ref="O27:O28"/>
    <mergeCell ref="B5:B6"/>
    <mergeCell ref="I10:I16"/>
    <mergeCell ref="I17:I23"/>
    <mergeCell ref="H10:H23"/>
    <mergeCell ref="B7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47"/>
  <sheetViews>
    <sheetView workbookViewId="0">
      <selection activeCell="E30" sqref="E30"/>
    </sheetView>
  </sheetViews>
  <sheetFormatPr defaultRowHeight="12.75"/>
  <cols>
    <col min="1" max="1" width="4.28515625" style="147" customWidth="1"/>
    <col min="2" max="2" width="29.5703125" style="147" customWidth="1"/>
    <col min="3" max="3" width="7.85546875" style="147" bestFit="1" customWidth="1"/>
    <col min="4" max="4" width="12.5703125" style="147" customWidth="1"/>
    <col min="5" max="5" width="7" style="147" bestFit="1" customWidth="1"/>
    <col min="6" max="9" width="14.28515625" style="147" customWidth="1"/>
    <col min="10" max="10" width="12.42578125" style="176" customWidth="1"/>
    <col min="11" max="11" width="11.140625" style="158" bestFit="1" customWidth="1"/>
    <col min="12" max="12" width="9.140625" style="147"/>
    <col min="13" max="13" width="3.85546875" style="147" bestFit="1" customWidth="1"/>
    <col min="14" max="14" width="30.7109375" style="147" customWidth="1"/>
    <col min="15" max="15" width="9.140625" style="147"/>
    <col min="16" max="16" width="11.28515625" style="147" customWidth="1"/>
    <col min="17" max="21" width="13" style="147" customWidth="1"/>
    <col min="22" max="16384" width="9.140625" style="147"/>
  </cols>
  <sheetData>
    <row r="1" spans="1:23">
      <c r="A1" s="229" t="s">
        <v>621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</row>
    <row r="2" spans="1:23">
      <c r="A2" s="233" t="s">
        <v>858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23">
      <c r="A3" s="229"/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23" ht="15">
      <c r="A4" s="146"/>
      <c r="B4" s="181" t="s">
        <v>685</v>
      </c>
      <c r="C4" s="146"/>
      <c r="D4" s="146"/>
      <c r="E4" s="146"/>
      <c r="F4" s="146"/>
      <c r="G4" s="146"/>
      <c r="H4" s="146"/>
      <c r="I4" s="146"/>
      <c r="J4" s="148"/>
      <c r="K4" s="149"/>
      <c r="N4" s="181" t="s">
        <v>686</v>
      </c>
    </row>
    <row r="5" spans="1:23" ht="12.75" customHeight="1">
      <c r="A5" s="150"/>
      <c r="B5" s="395" t="s">
        <v>678</v>
      </c>
      <c r="C5" s="395"/>
      <c r="D5" s="395"/>
      <c r="E5" s="395"/>
      <c r="F5" s="152"/>
      <c r="G5" s="152"/>
      <c r="H5" s="152"/>
      <c r="I5" s="152"/>
      <c r="J5" s="151"/>
      <c r="K5" s="149"/>
      <c r="M5" s="150"/>
      <c r="N5" s="395" t="s">
        <v>678</v>
      </c>
      <c r="O5" s="395"/>
      <c r="P5" s="395"/>
      <c r="Q5" s="395"/>
      <c r="R5" s="152"/>
      <c r="S5" s="152"/>
      <c r="T5" s="152"/>
      <c r="U5" s="152"/>
      <c r="V5" s="151"/>
      <c r="W5" s="149"/>
    </row>
    <row r="6" spans="1:23" ht="38.25">
      <c r="A6" s="174" t="s">
        <v>646</v>
      </c>
      <c r="B6" s="174" t="s">
        <v>647</v>
      </c>
      <c r="C6" s="174" t="s">
        <v>648</v>
      </c>
      <c r="D6" s="174" t="s">
        <v>649</v>
      </c>
      <c r="E6" s="174" t="s">
        <v>558</v>
      </c>
      <c r="F6" s="174" t="s">
        <v>680</v>
      </c>
      <c r="G6" s="174" t="s">
        <v>681</v>
      </c>
      <c r="H6" s="174" t="s">
        <v>682</v>
      </c>
      <c r="I6" s="174" t="s">
        <v>683</v>
      </c>
      <c r="J6" s="174" t="s">
        <v>650</v>
      </c>
      <c r="K6" s="177" t="s">
        <v>651</v>
      </c>
      <c r="M6" s="174" t="s">
        <v>646</v>
      </c>
      <c r="N6" s="174" t="s">
        <v>647</v>
      </c>
      <c r="O6" s="174" t="s">
        <v>648</v>
      </c>
      <c r="P6" s="174" t="s">
        <v>649</v>
      </c>
      <c r="Q6" s="174" t="s">
        <v>558</v>
      </c>
      <c r="R6" s="174" t="s">
        <v>680</v>
      </c>
      <c r="S6" s="174" t="s">
        <v>681</v>
      </c>
      <c r="T6" s="174" t="s">
        <v>682</v>
      </c>
      <c r="U6" s="174" t="s">
        <v>683</v>
      </c>
      <c r="V6" s="174" t="s">
        <v>650</v>
      </c>
      <c r="W6" s="177" t="s">
        <v>651</v>
      </c>
    </row>
    <row r="7" spans="1:23">
      <c r="A7" s="156">
        <v>1</v>
      </c>
      <c r="B7" s="159" t="s">
        <v>652</v>
      </c>
      <c r="C7" s="156"/>
      <c r="D7" s="156"/>
      <c r="E7" s="156"/>
      <c r="F7" s="156"/>
      <c r="G7" s="156"/>
      <c r="H7" s="156"/>
      <c r="I7" s="156"/>
      <c r="J7" s="156">
        <f ca="1">SUM(F7:J7)</f>
        <v>0</v>
      </c>
      <c r="K7" s="168">
        <f ca="1">J7*E7</f>
        <v>0</v>
      </c>
      <c r="M7" s="156">
        <v>1</v>
      </c>
      <c r="N7" s="159" t="s">
        <v>652</v>
      </c>
      <c r="O7" s="156"/>
      <c r="P7" s="156"/>
      <c r="Q7" s="156"/>
      <c r="R7" s="156"/>
      <c r="S7" s="156"/>
      <c r="T7" s="156"/>
      <c r="U7" s="156"/>
      <c r="V7" s="156">
        <f ca="1">SUM(R7:V7)</f>
        <v>0</v>
      </c>
      <c r="W7" s="168">
        <f ca="1">V7*Q7</f>
        <v>0</v>
      </c>
    </row>
    <row r="8" spans="1:23">
      <c r="A8" s="156">
        <v>2</v>
      </c>
      <c r="B8" s="159" t="s">
        <v>653</v>
      </c>
      <c r="C8" s="156"/>
      <c r="D8" s="156"/>
      <c r="E8" s="156"/>
      <c r="F8" s="156"/>
      <c r="G8" s="156"/>
      <c r="H8" s="156"/>
      <c r="I8" s="156"/>
      <c r="J8" s="156">
        <f t="shared" ref="J8:J18" ca="1" si="0">SUM(F8:J8)</f>
        <v>0</v>
      </c>
      <c r="K8" s="168">
        <f t="shared" ref="K8:K18" ca="1" si="1">J8*E8</f>
        <v>0</v>
      </c>
      <c r="M8" s="156">
        <v>2</v>
      </c>
      <c r="N8" s="159" t="s">
        <v>653</v>
      </c>
      <c r="O8" s="156"/>
      <c r="P8" s="156"/>
      <c r="Q8" s="156"/>
      <c r="R8" s="156"/>
      <c r="S8" s="156"/>
      <c r="T8" s="156"/>
      <c r="U8" s="156"/>
      <c r="V8" s="156">
        <f t="shared" ref="V8:V18" ca="1" si="2">SUM(R8:V8)</f>
        <v>0</v>
      </c>
      <c r="W8" s="168">
        <f t="shared" ref="W8:W18" ca="1" si="3">V8*Q8</f>
        <v>0</v>
      </c>
    </row>
    <row r="9" spans="1:23">
      <c r="A9" s="156">
        <v>3</v>
      </c>
      <c r="B9" s="178" t="s">
        <v>654</v>
      </c>
      <c r="C9" s="156"/>
      <c r="D9" s="156"/>
      <c r="E9" s="156"/>
      <c r="F9" s="156"/>
      <c r="G9" s="156"/>
      <c r="H9" s="156"/>
      <c r="I9" s="156"/>
      <c r="J9" s="156">
        <f t="shared" ca="1" si="0"/>
        <v>0</v>
      </c>
      <c r="K9" s="168">
        <f t="shared" ca="1" si="1"/>
        <v>0</v>
      </c>
      <c r="M9" s="156">
        <v>3</v>
      </c>
      <c r="N9" s="178" t="s">
        <v>654</v>
      </c>
      <c r="O9" s="156"/>
      <c r="P9" s="156"/>
      <c r="Q9" s="156"/>
      <c r="R9" s="156"/>
      <c r="S9" s="156"/>
      <c r="T9" s="156"/>
      <c r="U9" s="156"/>
      <c r="V9" s="156">
        <f t="shared" ca="1" si="2"/>
        <v>0</v>
      </c>
      <c r="W9" s="168">
        <f t="shared" ca="1" si="3"/>
        <v>0</v>
      </c>
    </row>
    <row r="10" spans="1:23">
      <c r="A10" s="156">
        <v>4</v>
      </c>
      <c r="B10" s="178" t="s">
        <v>655</v>
      </c>
      <c r="C10" s="156"/>
      <c r="D10" s="156"/>
      <c r="E10" s="156"/>
      <c r="F10" s="156"/>
      <c r="G10" s="156"/>
      <c r="H10" s="156"/>
      <c r="I10" s="156"/>
      <c r="J10" s="156">
        <f t="shared" ca="1" si="0"/>
        <v>0</v>
      </c>
      <c r="K10" s="168">
        <f t="shared" ca="1" si="1"/>
        <v>0</v>
      </c>
      <c r="M10" s="156">
        <v>4</v>
      </c>
      <c r="N10" s="178" t="s">
        <v>655</v>
      </c>
      <c r="O10" s="156"/>
      <c r="P10" s="156"/>
      <c r="Q10" s="156"/>
      <c r="R10" s="156"/>
      <c r="S10" s="156"/>
      <c r="T10" s="156"/>
      <c r="U10" s="156"/>
      <c r="V10" s="156">
        <f t="shared" ca="1" si="2"/>
        <v>0</v>
      </c>
      <c r="W10" s="168">
        <f t="shared" ca="1" si="3"/>
        <v>0</v>
      </c>
    </row>
    <row r="11" spans="1:23">
      <c r="A11" s="156">
        <v>5</v>
      </c>
      <c r="B11" s="159" t="s">
        <v>656</v>
      </c>
      <c r="C11" s="156"/>
      <c r="D11" s="156"/>
      <c r="E11" s="156"/>
      <c r="F11" s="156"/>
      <c r="G11" s="156"/>
      <c r="H11" s="156"/>
      <c r="I11" s="156"/>
      <c r="J11" s="156">
        <f t="shared" ca="1" si="0"/>
        <v>0</v>
      </c>
      <c r="K11" s="168">
        <f t="shared" ca="1" si="1"/>
        <v>0</v>
      </c>
      <c r="M11" s="156">
        <v>5</v>
      </c>
      <c r="N11" s="159" t="s">
        <v>656</v>
      </c>
      <c r="O11" s="156"/>
      <c r="P11" s="156"/>
      <c r="Q11" s="156"/>
      <c r="R11" s="156"/>
      <c r="S11" s="156"/>
      <c r="T11" s="156"/>
      <c r="U11" s="156"/>
      <c r="V11" s="156">
        <f t="shared" ca="1" si="2"/>
        <v>0</v>
      </c>
      <c r="W11" s="168">
        <f t="shared" ca="1" si="3"/>
        <v>0</v>
      </c>
    </row>
    <row r="12" spans="1:23">
      <c r="A12" s="156">
        <v>6</v>
      </c>
      <c r="B12" s="159" t="s">
        <v>657</v>
      </c>
      <c r="C12" s="156"/>
      <c r="D12" s="156"/>
      <c r="E12" s="156"/>
      <c r="F12" s="156"/>
      <c r="G12" s="156"/>
      <c r="H12" s="156"/>
      <c r="I12" s="156"/>
      <c r="J12" s="156">
        <f t="shared" ca="1" si="0"/>
        <v>0</v>
      </c>
      <c r="K12" s="168">
        <f t="shared" ca="1" si="1"/>
        <v>0</v>
      </c>
      <c r="M12" s="156">
        <v>6</v>
      </c>
      <c r="N12" s="159" t="s">
        <v>657</v>
      </c>
      <c r="O12" s="156"/>
      <c r="P12" s="156"/>
      <c r="Q12" s="156"/>
      <c r="R12" s="156"/>
      <c r="S12" s="156"/>
      <c r="T12" s="156"/>
      <c r="U12" s="156"/>
      <c r="V12" s="156">
        <f t="shared" ca="1" si="2"/>
        <v>0</v>
      </c>
      <c r="W12" s="168">
        <f t="shared" ca="1" si="3"/>
        <v>0</v>
      </c>
    </row>
    <row r="13" spans="1:23">
      <c r="A13" s="156">
        <v>7</v>
      </c>
      <c r="B13" s="178" t="s">
        <v>658</v>
      </c>
      <c r="C13" s="156"/>
      <c r="D13" s="156"/>
      <c r="E13" s="156"/>
      <c r="F13" s="156"/>
      <c r="G13" s="156"/>
      <c r="H13" s="156"/>
      <c r="I13" s="156"/>
      <c r="J13" s="156">
        <f t="shared" ca="1" si="0"/>
        <v>0</v>
      </c>
      <c r="K13" s="168">
        <f t="shared" ca="1" si="1"/>
        <v>0</v>
      </c>
      <c r="M13" s="156">
        <v>7</v>
      </c>
      <c r="N13" s="178" t="s">
        <v>658</v>
      </c>
      <c r="O13" s="156"/>
      <c r="P13" s="156"/>
      <c r="Q13" s="156"/>
      <c r="R13" s="156"/>
      <c r="S13" s="156"/>
      <c r="T13" s="156"/>
      <c r="U13" s="156"/>
      <c r="V13" s="156">
        <f t="shared" ca="1" si="2"/>
        <v>0</v>
      </c>
      <c r="W13" s="168">
        <f t="shared" ca="1" si="3"/>
        <v>0</v>
      </c>
    </row>
    <row r="14" spans="1:23">
      <c r="A14" s="156">
        <v>8</v>
      </c>
      <c r="B14" s="178" t="s">
        <v>659</v>
      </c>
      <c r="C14" s="156"/>
      <c r="D14" s="156"/>
      <c r="E14" s="156"/>
      <c r="F14" s="156"/>
      <c r="G14" s="156"/>
      <c r="H14" s="156"/>
      <c r="I14" s="156"/>
      <c r="J14" s="156">
        <f t="shared" ca="1" si="0"/>
        <v>0</v>
      </c>
      <c r="K14" s="168">
        <f t="shared" ca="1" si="1"/>
        <v>0</v>
      </c>
      <c r="M14" s="156">
        <v>8</v>
      </c>
      <c r="N14" s="178" t="s">
        <v>659</v>
      </c>
      <c r="O14" s="156"/>
      <c r="P14" s="156"/>
      <c r="Q14" s="156"/>
      <c r="R14" s="156"/>
      <c r="S14" s="156"/>
      <c r="T14" s="156"/>
      <c r="U14" s="156"/>
      <c r="V14" s="156">
        <f t="shared" ca="1" si="2"/>
        <v>0</v>
      </c>
      <c r="W14" s="168">
        <f t="shared" ca="1" si="3"/>
        <v>0</v>
      </c>
    </row>
    <row r="15" spans="1:23">
      <c r="A15" s="156">
        <v>9</v>
      </c>
      <c r="B15" s="159"/>
      <c r="C15" s="156"/>
      <c r="D15" s="175"/>
      <c r="E15" s="156"/>
      <c r="F15" s="156"/>
      <c r="G15" s="156"/>
      <c r="H15" s="156"/>
      <c r="I15" s="156"/>
      <c r="J15" s="156">
        <f t="shared" ca="1" si="0"/>
        <v>0</v>
      </c>
      <c r="K15" s="168">
        <f t="shared" ca="1" si="1"/>
        <v>0</v>
      </c>
      <c r="M15" s="156">
        <v>9</v>
      </c>
      <c r="N15" s="159"/>
      <c r="O15" s="156"/>
      <c r="P15" s="175"/>
      <c r="Q15" s="156"/>
      <c r="R15" s="156"/>
      <c r="S15" s="156"/>
      <c r="T15" s="156"/>
      <c r="U15" s="156"/>
      <c r="V15" s="156">
        <f t="shared" ca="1" si="2"/>
        <v>0</v>
      </c>
      <c r="W15" s="168">
        <f t="shared" ca="1" si="3"/>
        <v>0</v>
      </c>
    </row>
    <row r="16" spans="1:23">
      <c r="A16" s="153">
        <v>10</v>
      </c>
      <c r="B16" s="154"/>
      <c r="C16" s="155"/>
      <c r="D16" s="155"/>
      <c r="E16" s="156"/>
      <c r="F16" s="156"/>
      <c r="G16" s="156"/>
      <c r="H16" s="156"/>
      <c r="I16" s="156"/>
      <c r="J16" s="156">
        <f t="shared" ca="1" si="0"/>
        <v>0</v>
      </c>
      <c r="K16" s="168">
        <f t="shared" ca="1" si="1"/>
        <v>0</v>
      </c>
      <c r="M16" s="153">
        <v>10</v>
      </c>
      <c r="N16" s="154"/>
      <c r="O16" s="155"/>
      <c r="P16" s="155"/>
      <c r="Q16" s="156"/>
      <c r="R16" s="156"/>
      <c r="S16" s="156"/>
      <c r="T16" s="156"/>
      <c r="U16" s="156"/>
      <c r="V16" s="156">
        <f t="shared" ca="1" si="2"/>
        <v>0</v>
      </c>
      <c r="W16" s="168">
        <f t="shared" ca="1" si="3"/>
        <v>0</v>
      </c>
    </row>
    <row r="17" spans="1:23">
      <c r="A17" s="153">
        <v>11</v>
      </c>
      <c r="B17" s="157"/>
      <c r="C17" s="155"/>
      <c r="D17" s="155"/>
      <c r="E17" s="156"/>
      <c r="F17" s="156"/>
      <c r="G17" s="156"/>
      <c r="H17" s="156"/>
      <c r="I17" s="156"/>
      <c r="J17" s="156">
        <f t="shared" ca="1" si="0"/>
        <v>0</v>
      </c>
      <c r="K17" s="168">
        <f t="shared" ca="1" si="1"/>
        <v>0</v>
      </c>
      <c r="M17" s="153">
        <v>11</v>
      </c>
      <c r="N17" s="157"/>
      <c r="O17" s="155"/>
      <c r="P17" s="155"/>
      <c r="Q17" s="156"/>
      <c r="R17" s="156"/>
      <c r="S17" s="156"/>
      <c r="T17" s="156"/>
      <c r="U17" s="156"/>
      <c r="V17" s="156">
        <f t="shared" ca="1" si="2"/>
        <v>0</v>
      </c>
      <c r="W17" s="168">
        <f t="shared" ca="1" si="3"/>
        <v>0</v>
      </c>
    </row>
    <row r="18" spans="1:23">
      <c r="A18" s="153">
        <v>12</v>
      </c>
      <c r="B18" s="157"/>
      <c r="C18" s="155"/>
      <c r="D18" s="155"/>
      <c r="E18" s="156"/>
      <c r="F18" s="156"/>
      <c r="G18" s="156"/>
      <c r="H18" s="156"/>
      <c r="I18" s="156"/>
      <c r="J18" s="156">
        <f t="shared" ca="1" si="0"/>
        <v>0</v>
      </c>
      <c r="K18" s="168">
        <f t="shared" ca="1" si="1"/>
        <v>0</v>
      </c>
      <c r="M18" s="153">
        <v>12</v>
      </c>
      <c r="N18" s="157"/>
      <c r="O18" s="155"/>
      <c r="P18" s="155"/>
      <c r="Q18" s="156"/>
      <c r="R18" s="156"/>
      <c r="S18" s="156"/>
      <c r="T18" s="156"/>
      <c r="U18" s="156"/>
      <c r="V18" s="156">
        <f t="shared" ca="1" si="2"/>
        <v>0</v>
      </c>
      <c r="W18" s="168">
        <f t="shared" ca="1" si="3"/>
        <v>0</v>
      </c>
    </row>
    <row r="19" spans="1:23">
      <c r="A19" s="146"/>
      <c r="B19" s="146"/>
      <c r="C19" s="146"/>
      <c r="D19" s="146"/>
      <c r="E19" s="146"/>
      <c r="F19" s="146"/>
      <c r="G19" s="146"/>
      <c r="H19" s="146"/>
      <c r="I19" s="146"/>
      <c r="J19" s="148"/>
      <c r="K19" s="173">
        <f ca="1">SUM(K7:K18)</f>
        <v>0</v>
      </c>
      <c r="M19" s="146"/>
      <c r="N19" s="146"/>
      <c r="O19" s="146"/>
      <c r="P19" s="146"/>
      <c r="Q19" s="146"/>
      <c r="R19" s="146"/>
      <c r="S19" s="146"/>
      <c r="T19" s="146"/>
      <c r="U19" s="146"/>
      <c r="V19" s="148"/>
      <c r="W19" s="173">
        <f ca="1">SUM(W7:W18)</f>
        <v>0</v>
      </c>
    </row>
    <row r="20" spans="1:23">
      <c r="A20" s="146"/>
      <c r="B20" s="146"/>
      <c r="C20" s="146"/>
      <c r="D20" s="146"/>
      <c r="E20" s="146"/>
      <c r="F20" s="146"/>
      <c r="G20" s="146"/>
      <c r="H20" s="146"/>
      <c r="I20" s="146"/>
      <c r="J20" s="148"/>
      <c r="K20" s="149"/>
      <c r="M20" s="146"/>
      <c r="N20" s="146"/>
      <c r="O20" s="146"/>
      <c r="P20" s="146"/>
      <c r="Q20" s="146"/>
      <c r="R20" s="146"/>
      <c r="S20" s="146"/>
      <c r="T20" s="146"/>
      <c r="U20" s="146"/>
      <c r="V20" s="148"/>
      <c r="W20" s="149"/>
    </row>
    <row r="21" spans="1:23" ht="12.75" customHeight="1">
      <c r="A21" s="150"/>
      <c r="B21" s="395" t="s">
        <v>679</v>
      </c>
      <c r="C21" s="395"/>
      <c r="D21" s="395"/>
      <c r="E21" s="395"/>
      <c r="F21" s="395"/>
      <c r="G21" s="395"/>
      <c r="H21" s="395"/>
      <c r="I21" s="395"/>
      <c r="J21" s="395"/>
      <c r="K21" s="395"/>
      <c r="M21" s="150"/>
      <c r="N21" s="395" t="s">
        <v>679</v>
      </c>
      <c r="O21" s="395"/>
      <c r="P21" s="395"/>
      <c r="Q21" s="395"/>
      <c r="R21" s="395"/>
      <c r="S21" s="395"/>
      <c r="T21" s="395"/>
      <c r="U21" s="395"/>
      <c r="V21" s="395"/>
      <c r="W21" s="395"/>
    </row>
    <row r="22" spans="1:23" ht="38.25">
      <c r="A22" s="156" t="s">
        <v>646</v>
      </c>
      <c r="B22" s="156" t="s">
        <v>647</v>
      </c>
      <c r="C22" s="156" t="s">
        <v>648</v>
      </c>
      <c r="D22" s="156" t="s">
        <v>649</v>
      </c>
      <c r="E22" s="174" t="s">
        <v>558</v>
      </c>
      <c r="F22" s="174" t="s">
        <v>680</v>
      </c>
      <c r="G22" s="174" t="s">
        <v>681</v>
      </c>
      <c r="H22" s="174" t="s">
        <v>682</v>
      </c>
      <c r="I22" s="174" t="s">
        <v>683</v>
      </c>
      <c r="J22" s="174" t="s">
        <v>650</v>
      </c>
      <c r="K22" s="177" t="s">
        <v>651</v>
      </c>
      <c r="M22" s="156" t="s">
        <v>646</v>
      </c>
      <c r="N22" s="156" t="s">
        <v>647</v>
      </c>
      <c r="O22" s="156" t="s">
        <v>648</v>
      </c>
      <c r="P22" s="156" t="s">
        <v>649</v>
      </c>
      <c r="Q22" s="174" t="s">
        <v>558</v>
      </c>
      <c r="R22" s="174" t="s">
        <v>680</v>
      </c>
      <c r="S22" s="174" t="s">
        <v>681</v>
      </c>
      <c r="T22" s="174" t="s">
        <v>682</v>
      </c>
      <c r="U22" s="174" t="s">
        <v>683</v>
      </c>
      <c r="V22" s="174" t="s">
        <v>650</v>
      </c>
      <c r="W22" s="177" t="s">
        <v>651</v>
      </c>
    </row>
    <row r="23" spans="1:23" ht="25.5">
      <c r="A23" s="156">
        <v>1</v>
      </c>
      <c r="B23" s="178" t="s">
        <v>660</v>
      </c>
      <c r="C23" s="156"/>
      <c r="D23" s="156"/>
      <c r="E23" s="156"/>
      <c r="F23" s="156"/>
      <c r="G23" s="156"/>
      <c r="H23" s="156"/>
      <c r="I23" s="156"/>
      <c r="J23" s="156">
        <f ca="1">SUM(F23:J23)</f>
        <v>0</v>
      </c>
      <c r="K23" s="168">
        <f ca="1">J23*E23</f>
        <v>0</v>
      </c>
      <c r="M23" s="156">
        <v>1</v>
      </c>
      <c r="N23" s="178" t="s">
        <v>660</v>
      </c>
      <c r="O23" s="156"/>
      <c r="P23" s="156"/>
      <c r="Q23" s="156"/>
      <c r="R23" s="156"/>
      <c r="S23" s="156"/>
      <c r="T23" s="156"/>
      <c r="U23" s="156"/>
      <c r="V23" s="156">
        <f ca="1">SUM(R23:V23)</f>
        <v>0</v>
      </c>
      <c r="W23" s="168">
        <f ca="1">V23*Q23</f>
        <v>0</v>
      </c>
    </row>
    <row r="24" spans="1:23">
      <c r="A24" s="156">
        <v>2</v>
      </c>
      <c r="B24" s="178" t="s">
        <v>661</v>
      </c>
      <c r="C24" s="156"/>
      <c r="D24" s="156"/>
      <c r="E24" s="156"/>
      <c r="F24" s="156"/>
      <c r="G24" s="156"/>
      <c r="H24" s="156"/>
      <c r="I24" s="156"/>
      <c r="J24" s="156">
        <f t="shared" ref="J24:J34" ca="1" si="4">SUM(F24:J24)</f>
        <v>0</v>
      </c>
      <c r="K24" s="168">
        <f t="shared" ref="K24:K33" ca="1" si="5">J24*E24</f>
        <v>0</v>
      </c>
      <c r="M24" s="156">
        <v>2</v>
      </c>
      <c r="N24" s="178" t="s">
        <v>661</v>
      </c>
      <c r="O24" s="156"/>
      <c r="P24" s="156"/>
      <c r="Q24" s="156"/>
      <c r="R24" s="156"/>
      <c r="S24" s="156"/>
      <c r="T24" s="156"/>
      <c r="U24" s="156"/>
      <c r="V24" s="156">
        <f t="shared" ref="V24:V34" ca="1" si="6">SUM(R24:V24)</f>
        <v>0</v>
      </c>
      <c r="W24" s="168">
        <f t="shared" ref="W24:W33" ca="1" si="7">V24*Q24</f>
        <v>0</v>
      </c>
    </row>
    <row r="25" spans="1:23">
      <c r="A25" s="156">
        <v>3</v>
      </c>
      <c r="B25" s="159" t="s">
        <v>662</v>
      </c>
      <c r="C25" s="156"/>
      <c r="D25" s="156"/>
      <c r="E25" s="156"/>
      <c r="F25" s="156"/>
      <c r="G25" s="156"/>
      <c r="H25" s="156"/>
      <c r="I25" s="156"/>
      <c r="J25" s="156">
        <f t="shared" ca="1" si="4"/>
        <v>0</v>
      </c>
      <c r="K25" s="168">
        <f t="shared" ca="1" si="5"/>
        <v>0</v>
      </c>
      <c r="M25" s="156">
        <v>3</v>
      </c>
      <c r="N25" s="159" t="s">
        <v>662</v>
      </c>
      <c r="O25" s="156"/>
      <c r="P25" s="156"/>
      <c r="Q25" s="156"/>
      <c r="R25" s="156"/>
      <c r="S25" s="156"/>
      <c r="T25" s="156"/>
      <c r="U25" s="156"/>
      <c r="V25" s="156">
        <f t="shared" ca="1" si="6"/>
        <v>0</v>
      </c>
      <c r="W25" s="168">
        <f t="shared" ca="1" si="7"/>
        <v>0</v>
      </c>
    </row>
    <row r="26" spans="1:23">
      <c r="A26" s="156">
        <v>4</v>
      </c>
      <c r="B26" s="159" t="s">
        <v>663</v>
      </c>
      <c r="C26" s="156"/>
      <c r="D26" s="156"/>
      <c r="E26" s="156"/>
      <c r="F26" s="156"/>
      <c r="G26" s="156"/>
      <c r="H26" s="156"/>
      <c r="I26" s="156"/>
      <c r="J26" s="156">
        <f t="shared" ca="1" si="4"/>
        <v>0</v>
      </c>
      <c r="K26" s="168">
        <f t="shared" ca="1" si="5"/>
        <v>0</v>
      </c>
      <c r="M26" s="156">
        <v>4</v>
      </c>
      <c r="N26" s="159" t="s">
        <v>663</v>
      </c>
      <c r="O26" s="156"/>
      <c r="P26" s="156"/>
      <c r="Q26" s="156"/>
      <c r="R26" s="156"/>
      <c r="S26" s="156"/>
      <c r="T26" s="156"/>
      <c r="U26" s="156"/>
      <c r="V26" s="156">
        <f t="shared" ca="1" si="6"/>
        <v>0</v>
      </c>
      <c r="W26" s="168">
        <f t="shared" ca="1" si="7"/>
        <v>0</v>
      </c>
    </row>
    <row r="27" spans="1:23">
      <c r="A27" s="156">
        <v>5</v>
      </c>
      <c r="B27" s="159" t="s">
        <v>664</v>
      </c>
      <c r="C27" s="156"/>
      <c r="D27" s="156"/>
      <c r="E27" s="156"/>
      <c r="F27" s="156"/>
      <c r="G27" s="156"/>
      <c r="H27" s="156"/>
      <c r="I27" s="156"/>
      <c r="J27" s="156">
        <f t="shared" ca="1" si="4"/>
        <v>0</v>
      </c>
      <c r="K27" s="168">
        <f t="shared" ca="1" si="5"/>
        <v>0</v>
      </c>
      <c r="M27" s="156">
        <v>5</v>
      </c>
      <c r="N27" s="159" t="s">
        <v>664</v>
      </c>
      <c r="O27" s="156"/>
      <c r="P27" s="156"/>
      <c r="Q27" s="156"/>
      <c r="R27" s="156"/>
      <c r="S27" s="156"/>
      <c r="T27" s="156"/>
      <c r="U27" s="156"/>
      <c r="V27" s="156">
        <f t="shared" ca="1" si="6"/>
        <v>0</v>
      </c>
      <c r="W27" s="168">
        <f t="shared" ca="1" si="7"/>
        <v>0</v>
      </c>
    </row>
    <row r="28" spans="1:23">
      <c r="A28" s="153">
        <v>6</v>
      </c>
      <c r="B28" s="154" t="s">
        <v>665</v>
      </c>
      <c r="C28" s="153"/>
      <c r="D28" s="153"/>
      <c r="E28" s="156"/>
      <c r="F28" s="156"/>
      <c r="G28" s="156"/>
      <c r="H28" s="156"/>
      <c r="I28" s="156"/>
      <c r="J28" s="156">
        <f t="shared" ca="1" si="4"/>
        <v>0</v>
      </c>
      <c r="K28" s="168">
        <f t="shared" ca="1" si="5"/>
        <v>0</v>
      </c>
      <c r="M28" s="153">
        <v>6</v>
      </c>
      <c r="N28" s="154" t="s">
        <v>665</v>
      </c>
      <c r="O28" s="153"/>
      <c r="P28" s="153"/>
      <c r="Q28" s="156"/>
      <c r="R28" s="156"/>
      <c r="S28" s="156"/>
      <c r="T28" s="156"/>
      <c r="U28" s="156"/>
      <c r="V28" s="156">
        <f t="shared" ca="1" si="6"/>
        <v>0</v>
      </c>
      <c r="W28" s="168">
        <f t="shared" ca="1" si="7"/>
        <v>0</v>
      </c>
    </row>
    <row r="29" spans="1:23" s="160" customFormat="1">
      <c r="A29" s="156">
        <v>7</v>
      </c>
      <c r="B29" s="179" t="s">
        <v>666</v>
      </c>
      <c r="C29" s="156"/>
      <c r="D29" s="156"/>
      <c r="E29" s="156"/>
      <c r="F29" s="156"/>
      <c r="G29" s="156"/>
      <c r="H29" s="156"/>
      <c r="I29" s="156"/>
      <c r="J29" s="156">
        <f t="shared" ca="1" si="4"/>
        <v>0</v>
      </c>
      <c r="K29" s="168">
        <f t="shared" ca="1" si="5"/>
        <v>0</v>
      </c>
      <c r="M29" s="156">
        <v>7</v>
      </c>
      <c r="N29" s="179" t="s">
        <v>666</v>
      </c>
      <c r="O29" s="156"/>
      <c r="P29" s="156"/>
      <c r="Q29" s="156"/>
      <c r="R29" s="156"/>
      <c r="S29" s="156"/>
      <c r="T29" s="156"/>
      <c r="U29" s="156"/>
      <c r="V29" s="156">
        <f t="shared" ca="1" si="6"/>
        <v>0</v>
      </c>
      <c r="W29" s="168">
        <f t="shared" ca="1" si="7"/>
        <v>0</v>
      </c>
    </row>
    <row r="30" spans="1:23" s="160" customFormat="1">
      <c r="A30" s="156">
        <v>8</v>
      </c>
      <c r="B30" s="161" t="s">
        <v>667</v>
      </c>
      <c r="C30" s="162"/>
      <c r="D30" s="162"/>
      <c r="E30" s="163"/>
      <c r="F30" s="163"/>
      <c r="G30" s="163"/>
      <c r="H30" s="163"/>
      <c r="I30" s="163"/>
      <c r="J30" s="156">
        <f t="shared" ca="1" si="4"/>
        <v>0</v>
      </c>
      <c r="K30" s="168">
        <f t="shared" ca="1" si="5"/>
        <v>0</v>
      </c>
      <c r="M30" s="156">
        <v>8</v>
      </c>
      <c r="N30" s="161" t="s">
        <v>667</v>
      </c>
      <c r="O30" s="162"/>
      <c r="P30" s="162"/>
      <c r="Q30" s="163"/>
      <c r="R30" s="163"/>
      <c r="S30" s="163"/>
      <c r="T30" s="163"/>
      <c r="U30" s="163"/>
      <c r="V30" s="156">
        <f t="shared" ca="1" si="6"/>
        <v>0</v>
      </c>
      <c r="W30" s="168">
        <f t="shared" ca="1" si="7"/>
        <v>0</v>
      </c>
    </row>
    <row r="31" spans="1:23" s="160" customFormat="1">
      <c r="A31" s="156">
        <v>9</v>
      </c>
      <c r="B31" s="164" t="s">
        <v>668</v>
      </c>
      <c r="C31" s="162"/>
      <c r="D31" s="165"/>
      <c r="E31" s="165"/>
      <c r="F31" s="165"/>
      <c r="G31" s="165"/>
      <c r="H31" s="165"/>
      <c r="I31" s="165"/>
      <c r="J31" s="156">
        <f t="shared" ca="1" si="4"/>
        <v>0</v>
      </c>
      <c r="K31" s="168">
        <f t="shared" ca="1" si="5"/>
        <v>0</v>
      </c>
      <c r="M31" s="156">
        <v>9</v>
      </c>
      <c r="N31" s="164" t="s">
        <v>668</v>
      </c>
      <c r="O31" s="162"/>
      <c r="P31" s="165"/>
      <c r="Q31" s="165"/>
      <c r="R31" s="165"/>
      <c r="S31" s="165"/>
      <c r="T31" s="165"/>
      <c r="U31" s="165"/>
      <c r="V31" s="156">
        <f t="shared" ca="1" si="6"/>
        <v>0</v>
      </c>
      <c r="W31" s="168">
        <f t="shared" ca="1" si="7"/>
        <v>0</v>
      </c>
    </row>
    <row r="32" spans="1:23" s="160" customFormat="1">
      <c r="A32" s="156">
        <v>10</v>
      </c>
      <c r="B32" s="164" t="s">
        <v>669</v>
      </c>
      <c r="C32" s="165"/>
      <c r="D32" s="165"/>
      <c r="E32" s="165"/>
      <c r="F32" s="165"/>
      <c r="G32" s="165"/>
      <c r="H32" s="165"/>
      <c r="I32" s="165"/>
      <c r="J32" s="156">
        <f t="shared" ca="1" si="4"/>
        <v>0</v>
      </c>
      <c r="K32" s="168">
        <f t="shared" ca="1" si="5"/>
        <v>0</v>
      </c>
      <c r="M32" s="156">
        <v>10</v>
      </c>
      <c r="N32" s="164" t="s">
        <v>669</v>
      </c>
      <c r="O32" s="165"/>
      <c r="P32" s="165"/>
      <c r="Q32" s="165"/>
      <c r="R32" s="165"/>
      <c r="S32" s="165"/>
      <c r="T32" s="165"/>
      <c r="U32" s="165"/>
      <c r="V32" s="156">
        <f t="shared" ca="1" si="6"/>
        <v>0</v>
      </c>
      <c r="W32" s="168">
        <f t="shared" ca="1" si="7"/>
        <v>0</v>
      </c>
    </row>
    <row r="33" spans="1:23" s="160" customFormat="1">
      <c r="A33" s="156">
        <v>11</v>
      </c>
      <c r="B33" s="161" t="s">
        <v>670</v>
      </c>
      <c r="C33" s="162"/>
      <c r="D33" s="162"/>
      <c r="E33" s="166"/>
      <c r="F33" s="166"/>
      <c r="G33" s="166"/>
      <c r="H33" s="166"/>
      <c r="I33" s="166"/>
      <c r="J33" s="156">
        <f t="shared" ca="1" si="4"/>
        <v>0</v>
      </c>
      <c r="K33" s="168">
        <f t="shared" ca="1" si="5"/>
        <v>0</v>
      </c>
      <c r="M33" s="156">
        <v>11</v>
      </c>
      <c r="N33" s="161" t="s">
        <v>670</v>
      </c>
      <c r="O33" s="162"/>
      <c r="P33" s="162"/>
      <c r="Q33" s="166"/>
      <c r="R33" s="166"/>
      <c r="S33" s="166"/>
      <c r="T33" s="166"/>
      <c r="U33" s="166"/>
      <c r="V33" s="156">
        <f t="shared" ca="1" si="6"/>
        <v>0</v>
      </c>
      <c r="W33" s="168">
        <f t="shared" ca="1" si="7"/>
        <v>0</v>
      </c>
    </row>
    <row r="34" spans="1:23">
      <c r="A34" s="146"/>
      <c r="B34" s="146"/>
      <c r="C34" s="146"/>
      <c r="D34" s="146"/>
      <c r="E34" s="146"/>
      <c r="F34" s="146"/>
      <c r="G34" s="146"/>
      <c r="H34" s="146"/>
      <c r="I34" s="146"/>
      <c r="J34" s="156">
        <f t="shared" ca="1" si="4"/>
        <v>0</v>
      </c>
      <c r="K34" s="173">
        <f ca="1">SUM(K23:K33)</f>
        <v>0</v>
      </c>
      <c r="M34" s="146"/>
      <c r="N34" s="146"/>
      <c r="O34" s="146"/>
      <c r="P34" s="146"/>
      <c r="Q34" s="146"/>
      <c r="R34" s="146"/>
      <c r="S34" s="146"/>
      <c r="T34" s="146"/>
      <c r="U34" s="146"/>
      <c r="V34" s="156">
        <f t="shared" ca="1" si="6"/>
        <v>0</v>
      </c>
      <c r="W34" s="173">
        <f ca="1">SUM(W23:W33)</f>
        <v>0</v>
      </c>
    </row>
    <row r="35" spans="1:23">
      <c r="A35" s="146"/>
      <c r="B35" s="146"/>
      <c r="C35" s="146"/>
      <c r="D35" s="146"/>
      <c r="E35" s="146"/>
      <c r="F35" s="146"/>
      <c r="G35" s="146"/>
      <c r="H35" s="146"/>
      <c r="I35" s="146"/>
      <c r="J35" s="148"/>
      <c r="K35" s="167"/>
      <c r="M35" s="146"/>
      <c r="N35" s="146"/>
      <c r="O35" s="146"/>
      <c r="P35" s="146"/>
      <c r="Q35" s="146"/>
      <c r="R35" s="146"/>
      <c r="S35" s="146"/>
      <c r="T35" s="146"/>
      <c r="U35" s="146"/>
      <c r="V35" s="148"/>
      <c r="W35" s="167"/>
    </row>
    <row r="36" spans="1:23">
      <c r="A36" s="396" t="s">
        <v>684</v>
      </c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M36" s="396" t="s">
        <v>684</v>
      </c>
      <c r="N36" s="396"/>
      <c r="O36" s="396"/>
      <c r="P36" s="396"/>
      <c r="Q36" s="396"/>
      <c r="R36" s="396"/>
      <c r="S36" s="396"/>
      <c r="T36" s="396"/>
      <c r="U36" s="396"/>
      <c r="V36" s="396"/>
      <c r="W36" s="396"/>
    </row>
    <row r="37" spans="1:23" ht="38.25">
      <c r="A37" s="156" t="s">
        <v>646</v>
      </c>
      <c r="B37" s="156" t="s">
        <v>647</v>
      </c>
      <c r="C37" s="156" t="s">
        <v>648</v>
      </c>
      <c r="D37" s="156" t="s">
        <v>649</v>
      </c>
      <c r="E37" s="174" t="s">
        <v>558</v>
      </c>
      <c r="F37" s="174" t="s">
        <v>680</v>
      </c>
      <c r="G37" s="174" t="s">
        <v>681</v>
      </c>
      <c r="H37" s="174" t="s">
        <v>682</v>
      </c>
      <c r="I37" s="174" t="s">
        <v>683</v>
      </c>
      <c r="J37" s="174" t="s">
        <v>650</v>
      </c>
      <c r="K37" s="177" t="s">
        <v>651</v>
      </c>
      <c r="M37" s="156" t="s">
        <v>646</v>
      </c>
      <c r="N37" s="156" t="s">
        <v>647</v>
      </c>
      <c r="O37" s="156" t="s">
        <v>648</v>
      </c>
      <c r="P37" s="156" t="s">
        <v>649</v>
      </c>
      <c r="Q37" s="174" t="s">
        <v>558</v>
      </c>
      <c r="R37" s="174" t="s">
        <v>680</v>
      </c>
      <c r="S37" s="174" t="s">
        <v>681</v>
      </c>
      <c r="T37" s="174" t="s">
        <v>682</v>
      </c>
      <c r="U37" s="174" t="s">
        <v>683</v>
      </c>
      <c r="V37" s="174" t="s">
        <v>650</v>
      </c>
      <c r="W37" s="177" t="s">
        <v>651</v>
      </c>
    </row>
    <row r="38" spans="1:23">
      <c r="A38" s="156">
        <v>1</v>
      </c>
      <c r="B38" s="159" t="s">
        <v>671</v>
      </c>
      <c r="C38" s="156"/>
      <c r="D38" s="156"/>
      <c r="E38" s="156"/>
      <c r="F38" s="156"/>
      <c r="G38" s="156"/>
      <c r="H38" s="156"/>
      <c r="I38" s="156"/>
      <c r="J38" s="156">
        <f ca="1">SUM(F38:J38)</f>
        <v>0</v>
      </c>
      <c r="K38" s="168">
        <f ca="1">J38*E38</f>
        <v>0</v>
      </c>
      <c r="M38" s="156">
        <v>1</v>
      </c>
      <c r="N38" s="159" t="s">
        <v>671</v>
      </c>
      <c r="O38" s="156"/>
      <c r="P38" s="156"/>
      <c r="Q38" s="156"/>
      <c r="R38" s="156"/>
      <c r="S38" s="156"/>
      <c r="T38" s="156"/>
      <c r="U38" s="156"/>
      <c r="V38" s="156">
        <f ca="1">SUM(R38:V38)</f>
        <v>0</v>
      </c>
      <c r="W38" s="168">
        <f ca="1">V38*Q38</f>
        <v>0</v>
      </c>
    </row>
    <row r="39" spans="1:23">
      <c r="A39" s="165">
        <v>2</v>
      </c>
      <c r="B39" s="180" t="s">
        <v>672</v>
      </c>
      <c r="C39" s="169"/>
      <c r="D39" s="169"/>
      <c r="E39" s="169"/>
      <c r="F39" s="169"/>
      <c r="G39" s="169"/>
      <c r="H39" s="169"/>
      <c r="I39" s="169"/>
      <c r="J39" s="156">
        <f t="shared" ref="J39:J45" ca="1" si="8">SUM(F39:J39)</f>
        <v>0</v>
      </c>
      <c r="K39" s="168">
        <f t="shared" ref="K39:K44" ca="1" si="9">J39*E39</f>
        <v>0</v>
      </c>
      <c r="M39" s="165">
        <v>2</v>
      </c>
      <c r="N39" s="180" t="s">
        <v>672</v>
      </c>
      <c r="O39" s="169"/>
      <c r="P39" s="169"/>
      <c r="Q39" s="169"/>
      <c r="R39" s="169"/>
      <c r="S39" s="169"/>
      <c r="T39" s="169"/>
      <c r="U39" s="169"/>
      <c r="V39" s="156">
        <f t="shared" ref="V39:V45" ca="1" si="10">SUM(R39:V39)</f>
        <v>0</v>
      </c>
      <c r="W39" s="168">
        <f t="shared" ref="W39:W44" ca="1" si="11">V39*Q39</f>
        <v>0</v>
      </c>
    </row>
    <row r="40" spans="1:23">
      <c r="A40" s="156">
        <v>3</v>
      </c>
      <c r="B40" s="178" t="s">
        <v>673</v>
      </c>
      <c r="C40" s="156"/>
      <c r="D40" s="156"/>
      <c r="E40" s="156"/>
      <c r="F40" s="156"/>
      <c r="G40" s="156"/>
      <c r="H40" s="156"/>
      <c r="I40" s="156"/>
      <c r="J40" s="156">
        <f t="shared" ca="1" si="8"/>
        <v>0</v>
      </c>
      <c r="K40" s="168">
        <f t="shared" ca="1" si="9"/>
        <v>0</v>
      </c>
      <c r="M40" s="156">
        <v>3</v>
      </c>
      <c r="N40" s="178" t="s">
        <v>673</v>
      </c>
      <c r="O40" s="156"/>
      <c r="P40" s="156"/>
      <c r="Q40" s="156"/>
      <c r="R40" s="156"/>
      <c r="S40" s="156"/>
      <c r="T40" s="156"/>
      <c r="U40" s="156"/>
      <c r="V40" s="156">
        <f t="shared" ca="1" si="10"/>
        <v>0</v>
      </c>
      <c r="W40" s="168">
        <f t="shared" ca="1" si="11"/>
        <v>0</v>
      </c>
    </row>
    <row r="41" spans="1:23">
      <c r="A41" s="156">
        <v>4</v>
      </c>
      <c r="B41" s="178" t="s">
        <v>674</v>
      </c>
      <c r="C41" s="156"/>
      <c r="D41" s="156"/>
      <c r="E41" s="156"/>
      <c r="F41" s="156"/>
      <c r="G41" s="156"/>
      <c r="H41" s="156"/>
      <c r="I41" s="156"/>
      <c r="J41" s="156">
        <f t="shared" ca="1" si="8"/>
        <v>0</v>
      </c>
      <c r="K41" s="168">
        <f t="shared" ca="1" si="9"/>
        <v>0</v>
      </c>
      <c r="M41" s="156">
        <v>4</v>
      </c>
      <c r="N41" s="178" t="s">
        <v>674</v>
      </c>
      <c r="O41" s="156"/>
      <c r="P41" s="156"/>
      <c r="Q41" s="156"/>
      <c r="R41" s="156"/>
      <c r="S41" s="156"/>
      <c r="T41" s="156"/>
      <c r="U41" s="156"/>
      <c r="V41" s="156">
        <f t="shared" ca="1" si="10"/>
        <v>0</v>
      </c>
      <c r="W41" s="168">
        <f t="shared" ca="1" si="11"/>
        <v>0</v>
      </c>
    </row>
    <row r="42" spans="1:23">
      <c r="A42" s="156">
        <v>5</v>
      </c>
      <c r="B42" s="159" t="s">
        <v>675</v>
      </c>
      <c r="C42" s="156"/>
      <c r="D42" s="156"/>
      <c r="E42" s="156"/>
      <c r="F42" s="156"/>
      <c r="G42" s="156"/>
      <c r="H42" s="156"/>
      <c r="I42" s="156"/>
      <c r="J42" s="156">
        <f t="shared" ca="1" si="8"/>
        <v>0</v>
      </c>
      <c r="K42" s="168">
        <f t="shared" ca="1" si="9"/>
        <v>0</v>
      </c>
      <c r="M42" s="156">
        <v>5</v>
      </c>
      <c r="N42" s="159" t="s">
        <v>675</v>
      </c>
      <c r="O42" s="156"/>
      <c r="P42" s="156"/>
      <c r="Q42" s="156"/>
      <c r="R42" s="156"/>
      <c r="S42" s="156"/>
      <c r="T42" s="156"/>
      <c r="U42" s="156"/>
      <c r="V42" s="156">
        <f t="shared" ca="1" si="10"/>
        <v>0</v>
      </c>
      <c r="W42" s="168">
        <f t="shared" ca="1" si="11"/>
        <v>0</v>
      </c>
    </row>
    <row r="43" spans="1:23">
      <c r="A43" s="156">
        <v>6</v>
      </c>
      <c r="B43" s="159" t="s">
        <v>676</v>
      </c>
      <c r="C43" s="156"/>
      <c r="D43" s="156"/>
      <c r="E43" s="156"/>
      <c r="F43" s="156"/>
      <c r="G43" s="156"/>
      <c r="H43" s="156"/>
      <c r="I43" s="156"/>
      <c r="J43" s="156">
        <f t="shared" ca="1" si="8"/>
        <v>0</v>
      </c>
      <c r="K43" s="168">
        <f t="shared" ca="1" si="9"/>
        <v>0</v>
      </c>
      <c r="M43" s="156">
        <v>6</v>
      </c>
      <c r="N43" s="159" t="s">
        <v>676</v>
      </c>
      <c r="O43" s="156"/>
      <c r="P43" s="156"/>
      <c r="Q43" s="156"/>
      <c r="R43" s="156"/>
      <c r="S43" s="156"/>
      <c r="T43" s="156"/>
      <c r="U43" s="156"/>
      <c r="V43" s="156">
        <f t="shared" ca="1" si="10"/>
        <v>0</v>
      </c>
      <c r="W43" s="168">
        <f t="shared" ca="1" si="11"/>
        <v>0</v>
      </c>
    </row>
    <row r="44" spans="1:23">
      <c r="A44" s="153">
        <v>7</v>
      </c>
      <c r="B44" s="164" t="s">
        <v>677</v>
      </c>
      <c r="C44" s="165"/>
      <c r="D44" s="165"/>
      <c r="E44" s="169"/>
      <c r="F44" s="169"/>
      <c r="G44" s="169"/>
      <c r="H44" s="169"/>
      <c r="I44" s="169"/>
      <c r="J44" s="156">
        <f t="shared" ca="1" si="8"/>
        <v>0</v>
      </c>
      <c r="K44" s="168">
        <f t="shared" ca="1" si="9"/>
        <v>0</v>
      </c>
      <c r="M44" s="153">
        <v>7</v>
      </c>
      <c r="N44" s="164" t="s">
        <v>677</v>
      </c>
      <c r="O44" s="165"/>
      <c r="P44" s="165"/>
      <c r="Q44" s="169"/>
      <c r="R44" s="169"/>
      <c r="S44" s="169"/>
      <c r="T44" s="169"/>
      <c r="U44" s="169"/>
      <c r="V44" s="156">
        <f t="shared" ca="1" si="10"/>
        <v>0</v>
      </c>
      <c r="W44" s="168">
        <f t="shared" ca="1" si="11"/>
        <v>0</v>
      </c>
    </row>
    <row r="45" spans="1:23">
      <c r="A45" s="170"/>
      <c r="B45" s="160"/>
      <c r="C45" s="171"/>
      <c r="D45" s="171"/>
      <c r="E45" s="172"/>
      <c r="F45" s="172"/>
      <c r="G45" s="172"/>
      <c r="H45" s="172"/>
      <c r="I45" s="172"/>
      <c r="J45" s="156">
        <f t="shared" ca="1" si="8"/>
        <v>0</v>
      </c>
      <c r="K45" s="173">
        <f ca="1">SUM(K38:K44)</f>
        <v>0</v>
      </c>
      <c r="M45" s="170"/>
      <c r="N45" s="160"/>
      <c r="O45" s="171"/>
      <c r="P45" s="171"/>
      <c r="Q45" s="172"/>
      <c r="R45" s="172"/>
      <c r="S45" s="172"/>
      <c r="T45" s="172"/>
      <c r="U45" s="172"/>
      <c r="V45" s="156">
        <f t="shared" ca="1" si="10"/>
        <v>0</v>
      </c>
      <c r="W45" s="173">
        <f ca="1">SUM(W38:W44)</f>
        <v>0</v>
      </c>
    </row>
    <row r="46" spans="1:23">
      <c r="V46" s="176"/>
      <c r="W46" s="158"/>
    </row>
    <row r="47" spans="1:23">
      <c r="V47" s="176"/>
      <c r="W47" s="158"/>
    </row>
  </sheetData>
  <mergeCells count="7">
    <mergeCell ref="N5:Q5"/>
    <mergeCell ref="N21:W21"/>
    <mergeCell ref="M36:W36"/>
    <mergeCell ref="B1:K1"/>
    <mergeCell ref="B5:E5"/>
    <mergeCell ref="B21:K21"/>
    <mergeCell ref="A36:K3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W53"/>
  <sheetViews>
    <sheetView topLeftCell="C1" workbookViewId="0">
      <selection activeCell="T4" sqref="T4"/>
    </sheetView>
  </sheetViews>
  <sheetFormatPr defaultRowHeight="12.75"/>
  <cols>
    <col min="1" max="1" width="4.42578125" style="8" customWidth="1"/>
    <col min="2" max="2" width="20" style="8" customWidth="1"/>
    <col min="3" max="3" width="4.5703125" style="8" bestFit="1" customWidth="1"/>
    <col min="4" max="4" width="16.140625" style="8" customWidth="1"/>
    <col min="5" max="5" width="23.5703125" style="8" customWidth="1"/>
    <col min="6" max="6" width="12" style="8" customWidth="1"/>
    <col min="7" max="7" width="9.140625" style="8"/>
    <col min="8" max="8" width="10.7109375" style="8" customWidth="1"/>
    <col min="9" max="9" width="12.42578125" style="8" customWidth="1"/>
    <col min="10" max="10" width="12.7109375" style="8" customWidth="1"/>
    <col min="11" max="11" width="11.85546875" style="8" customWidth="1"/>
    <col min="12" max="12" width="12" style="8" customWidth="1"/>
    <col min="13" max="13" width="9.140625" style="8"/>
    <col min="14" max="14" width="10.7109375" style="8" customWidth="1"/>
    <col min="15" max="15" width="12.42578125" style="8" customWidth="1"/>
    <col min="16" max="16" width="12.7109375" style="8" customWidth="1"/>
    <col min="17" max="17" width="11.85546875" style="8" customWidth="1"/>
    <col min="18" max="18" width="10.28515625" style="8" customWidth="1"/>
    <col min="19" max="19" width="9.140625" style="8"/>
    <col min="20" max="20" width="12.28515625" style="8" customWidth="1"/>
    <col min="21" max="21" width="14.140625" style="8" customWidth="1"/>
    <col min="22" max="22" width="11.42578125" style="8" customWidth="1"/>
    <col min="23" max="16384" width="9.140625" style="8"/>
  </cols>
  <sheetData>
    <row r="1" spans="1:23">
      <c r="A1" s="15" t="s">
        <v>621</v>
      </c>
      <c r="B1" s="28"/>
      <c r="C1" s="184" t="s">
        <v>843</v>
      </c>
      <c r="D1" s="17"/>
      <c r="K1" s="18"/>
      <c r="Q1" s="18"/>
    </row>
    <row r="2" spans="1:23">
      <c r="K2" s="22"/>
      <c r="Q2" s="22"/>
    </row>
    <row r="3" spans="1:23" ht="16.5" thickBot="1">
      <c r="B3" s="398" t="s">
        <v>525</v>
      </c>
      <c r="C3" s="398"/>
      <c r="D3" s="398"/>
      <c r="E3" s="398"/>
      <c r="F3" s="398"/>
      <c r="G3" s="398"/>
      <c r="H3" s="398"/>
      <c r="I3" s="398"/>
      <c r="J3" s="398"/>
      <c r="K3" s="398"/>
      <c r="L3" s="39"/>
      <c r="M3" s="39"/>
      <c r="N3" s="39"/>
      <c r="O3" s="39"/>
      <c r="P3" s="39"/>
      <c r="Q3" s="39"/>
    </row>
    <row r="4" spans="1:23" ht="38.25">
      <c r="A4" s="26" t="s">
        <v>1</v>
      </c>
      <c r="B4" s="40" t="s">
        <v>159</v>
      </c>
      <c r="C4" s="26" t="s">
        <v>1</v>
      </c>
      <c r="D4" s="40" t="s">
        <v>160</v>
      </c>
      <c r="E4" s="41" t="s">
        <v>161</v>
      </c>
      <c r="F4" s="42" t="s">
        <v>162</v>
      </c>
      <c r="G4" s="43" t="s">
        <v>163</v>
      </c>
      <c r="H4" s="43" t="s">
        <v>164</v>
      </c>
      <c r="I4" s="43" t="s">
        <v>165</v>
      </c>
      <c r="J4" s="43" t="s">
        <v>166</v>
      </c>
      <c r="K4" s="44" t="s">
        <v>167</v>
      </c>
      <c r="L4" s="42" t="s">
        <v>162</v>
      </c>
      <c r="M4" s="43" t="s">
        <v>163</v>
      </c>
      <c r="N4" s="43" t="s">
        <v>164</v>
      </c>
      <c r="O4" s="43" t="s">
        <v>165</v>
      </c>
      <c r="P4" s="43" t="s">
        <v>166</v>
      </c>
      <c r="Q4" s="44" t="s">
        <v>167</v>
      </c>
      <c r="R4" s="42" t="s">
        <v>162</v>
      </c>
      <c r="S4" s="43" t="s">
        <v>163</v>
      </c>
      <c r="T4" s="43" t="s">
        <v>164</v>
      </c>
      <c r="U4" s="43" t="s">
        <v>165</v>
      </c>
      <c r="V4" s="43" t="s">
        <v>166</v>
      </c>
      <c r="W4" s="44" t="s">
        <v>167</v>
      </c>
    </row>
    <row r="5" spans="1:23">
      <c r="A5" s="26"/>
      <c r="B5" s="40"/>
      <c r="C5" s="26"/>
      <c r="D5" s="40"/>
      <c r="E5" s="41"/>
      <c r="F5" s="400" t="s">
        <v>618</v>
      </c>
      <c r="G5" s="401"/>
      <c r="H5" s="401"/>
      <c r="I5" s="401"/>
      <c r="J5" s="401"/>
      <c r="K5" s="402"/>
      <c r="L5" s="400" t="s">
        <v>619</v>
      </c>
      <c r="M5" s="401"/>
      <c r="N5" s="401"/>
      <c r="O5" s="401"/>
      <c r="P5" s="401"/>
      <c r="Q5" s="402"/>
      <c r="R5" s="400" t="s">
        <v>620</v>
      </c>
      <c r="S5" s="401"/>
      <c r="T5" s="401"/>
      <c r="U5" s="401"/>
      <c r="V5" s="401"/>
      <c r="W5" s="402"/>
    </row>
    <row r="6" spans="1:23">
      <c r="A6" s="364">
        <v>1</v>
      </c>
      <c r="B6" s="364" t="s">
        <v>168</v>
      </c>
      <c r="C6" s="26">
        <v>1.1000000000000001</v>
      </c>
      <c r="D6" s="37" t="s">
        <v>169</v>
      </c>
      <c r="E6" s="45" t="s">
        <v>170</v>
      </c>
      <c r="F6" s="46"/>
      <c r="G6" s="37"/>
      <c r="H6" s="37"/>
      <c r="I6" s="37"/>
      <c r="J6" s="37"/>
      <c r="K6" s="47"/>
      <c r="L6" s="46"/>
      <c r="M6" s="37"/>
      <c r="N6" s="37"/>
      <c r="O6" s="37"/>
      <c r="P6" s="37"/>
      <c r="Q6" s="47"/>
      <c r="R6" s="46"/>
      <c r="S6" s="37"/>
      <c r="T6" s="37"/>
      <c r="U6" s="37"/>
      <c r="V6" s="37"/>
      <c r="W6" s="47"/>
    </row>
    <row r="7" spans="1:23" ht="25.5">
      <c r="A7" s="364"/>
      <c r="B7" s="364"/>
      <c r="C7" s="26">
        <v>1.2</v>
      </c>
      <c r="D7" s="37" t="s">
        <v>171</v>
      </c>
      <c r="E7" s="45" t="s">
        <v>172</v>
      </c>
      <c r="F7" s="46"/>
      <c r="G7" s="37"/>
      <c r="H7" s="37"/>
      <c r="I7" s="37"/>
      <c r="J7" s="37"/>
      <c r="K7" s="47"/>
      <c r="L7" s="46"/>
      <c r="M7" s="37"/>
      <c r="N7" s="37"/>
      <c r="O7" s="37"/>
      <c r="P7" s="37"/>
      <c r="Q7" s="47"/>
      <c r="R7" s="46"/>
      <c r="S7" s="37"/>
      <c r="T7" s="37"/>
      <c r="U7" s="37"/>
      <c r="V7" s="37"/>
      <c r="W7" s="47"/>
    </row>
    <row r="8" spans="1:23" ht="25.5">
      <c r="A8" s="364"/>
      <c r="B8" s="364"/>
      <c r="C8" s="26">
        <v>1.3</v>
      </c>
      <c r="D8" s="37" t="s">
        <v>173</v>
      </c>
      <c r="E8" s="45" t="s">
        <v>174</v>
      </c>
      <c r="F8" s="46"/>
      <c r="G8" s="37"/>
      <c r="H8" s="37"/>
      <c r="I8" s="37"/>
      <c r="J8" s="37"/>
      <c r="K8" s="47"/>
      <c r="L8" s="46"/>
      <c r="M8" s="37"/>
      <c r="N8" s="37"/>
      <c r="O8" s="37"/>
      <c r="P8" s="37"/>
      <c r="Q8" s="47"/>
      <c r="R8" s="46"/>
      <c r="S8" s="37"/>
      <c r="T8" s="37"/>
      <c r="U8" s="37"/>
      <c r="V8" s="37"/>
      <c r="W8" s="47"/>
    </row>
    <row r="9" spans="1:23" ht="25.5">
      <c r="A9" s="364"/>
      <c r="B9" s="364"/>
      <c r="C9" s="26">
        <v>1.4</v>
      </c>
      <c r="D9" s="37" t="s">
        <v>175</v>
      </c>
      <c r="E9" s="45" t="s">
        <v>176</v>
      </c>
      <c r="F9" s="46"/>
      <c r="G9" s="37"/>
      <c r="H9" s="37"/>
      <c r="I9" s="37"/>
      <c r="J9" s="37"/>
      <c r="K9" s="47"/>
      <c r="L9" s="46"/>
      <c r="M9" s="37"/>
      <c r="N9" s="37"/>
      <c r="O9" s="37"/>
      <c r="P9" s="37"/>
      <c r="Q9" s="47"/>
      <c r="R9" s="46"/>
      <c r="S9" s="37"/>
      <c r="T9" s="37"/>
      <c r="U9" s="37"/>
      <c r="V9" s="37"/>
      <c r="W9" s="47"/>
    </row>
    <row r="10" spans="1:23" ht="25.5">
      <c r="A10" s="364"/>
      <c r="B10" s="364"/>
      <c r="C10" s="26">
        <v>1.5</v>
      </c>
      <c r="D10" s="37" t="s">
        <v>177</v>
      </c>
      <c r="E10" s="45" t="s">
        <v>178</v>
      </c>
      <c r="F10" s="46"/>
      <c r="G10" s="37"/>
      <c r="H10" s="37"/>
      <c r="I10" s="37"/>
      <c r="J10" s="37"/>
      <c r="K10" s="47"/>
      <c r="L10" s="46"/>
      <c r="M10" s="37"/>
      <c r="N10" s="37"/>
      <c r="O10" s="37"/>
      <c r="P10" s="37"/>
      <c r="Q10" s="47"/>
      <c r="R10" s="46"/>
      <c r="S10" s="37"/>
      <c r="T10" s="37"/>
      <c r="U10" s="37"/>
      <c r="V10" s="37"/>
      <c r="W10" s="47"/>
    </row>
    <row r="11" spans="1:23" ht="25.5">
      <c r="A11" s="364"/>
      <c r="B11" s="364"/>
      <c r="C11" s="26">
        <v>1.6</v>
      </c>
      <c r="D11" s="48" t="s">
        <v>179</v>
      </c>
      <c r="E11" s="45"/>
      <c r="F11" s="46"/>
      <c r="G11" s="37"/>
      <c r="H11" s="37"/>
      <c r="I11" s="37"/>
      <c r="J11" s="37"/>
      <c r="K11" s="47"/>
      <c r="L11" s="46"/>
      <c r="M11" s="37"/>
      <c r="N11" s="37"/>
      <c r="O11" s="37"/>
      <c r="P11" s="37"/>
      <c r="Q11" s="47"/>
      <c r="R11" s="46"/>
      <c r="S11" s="37"/>
      <c r="T11" s="37"/>
      <c r="U11" s="37"/>
      <c r="V11" s="37"/>
      <c r="W11" s="47"/>
    </row>
    <row r="12" spans="1:23" ht="28.5" customHeight="1">
      <c r="A12" s="362">
        <v>2</v>
      </c>
      <c r="B12" s="362" t="s">
        <v>180</v>
      </c>
      <c r="C12" s="26">
        <v>2.1</v>
      </c>
      <c r="D12" s="37" t="s">
        <v>181</v>
      </c>
      <c r="E12" s="45" t="s">
        <v>182</v>
      </c>
      <c r="F12" s="46"/>
      <c r="G12" s="37"/>
      <c r="H12" s="37"/>
      <c r="I12" s="37"/>
      <c r="J12" s="37"/>
      <c r="K12" s="47"/>
      <c r="L12" s="46"/>
      <c r="M12" s="37"/>
      <c r="N12" s="37"/>
      <c r="O12" s="37"/>
      <c r="P12" s="37"/>
      <c r="Q12" s="47"/>
      <c r="R12" s="46"/>
      <c r="S12" s="37"/>
      <c r="T12" s="37"/>
      <c r="U12" s="37"/>
      <c r="V12" s="37"/>
      <c r="W12" s="47"/>
    </row>
    <row r="13" spans="1:23" ht="25.5">
      <c r="A13" s="375"/>
      <c r="B13" s="375"/>
      <c r="C13" s="26">
        <v>2.2000000000000002</v>
      </c>
      <c r="D13" s="37" t="s">
        <v>183</v>
      </c>
      <c r="E13" s="45" t="s">
        <v>184</v>
      </c>
      <c r="F13" s="46"/>
      <c r="G13" s="37"/>
      <c r="H13" s="37"/>
      <c r="I13" s="37"/>
      <c r="J13" s="37"/>
      <c r="K13" s="47"/>
      <c r="L13" s="46"/>
      <c r="M13" s="37"/>
      <c r="N13" s="37"/>
      <c r="O13" s="37"/>
      <c r="P13" s="37"/>
      <c r="Q13" s="47"/>
      <c r="R13" s="46"/>
      <c r="S13" s="37"/>
      <c r="T13" s="37"/>
      <c r="U13" s="37"/>
      <c r="V13" s="37"/>
      <c r="W13" s="47"/>
    </row>
    <row r="14" spans="1:23" ht="25.5">
      <c r="A14" s="375"/>
      <c r="B14" s="375"/>
      <c r="C14" s="26">
        <v>2.2999999999999998</v>
      </c>
      <c r="D14" s="37" t="s">
        <v>185</v>
      </c>
      <c r="E14" s="45" t="s">
        <v>186</v>
      </c>
      <c r="F14" s="46"/>
      <c r="G14" s="37"/>
      <c r="H14" s="37"/>
      <c r="I14" s="37"/>
      <c r="J14" s="37"/>
      <c r="K14" s="47"/>
      <c r="L14" s="46"/>
      <c r="M14" s="37"/>
      <c r="N14" s="37"/>
      <c r="O14" s="37"/>
      <c r="P14" s="37"/>
      <c r="Q14" s="47"/>
      <c r="R14" s="46"/>
      <c r="S14" s="37"/>
      <c r="T14" s="37"/>
      <c r="U14" s="37"/>
      <c r="V14" s="37"/>
      <c r="W14" s="47"/>
    </row>
    <row r="15" spans="1:23">
      <c r="A15" s="375"/>
      <c r="B15" s="375"/>
      <c r="C15" s="26">
        <v>2.4</v>
      </c>
      <c r="D15" s="37" t="s">
        <v>187</v>
      </c>
      <c r="E15" s="45" t="s">
        <v>188</v>
      </c>
      <c r="F15" s="46"/>
      <c r="G15" s="37"/>
      <c r="H15" s="37"/>
      <c r="I15" s="37"/>
      <c r="J15" s="37"/>
      <c r="K15" s="47"/>
      <c r="L15" s="46"/>
      <c r="M15" s="37"/>
      <c r="N15" s="37"/>
      <c r="O15" s="37"/>
      <c r="P15" s="37"/>
      <c r="Q15" s="47"/>
      <c r="R15" s="46"/>
      <c r="S15" s="37"/>
      <c r="T15" s="37"/>
      <c r="U15" s="37"/>
      <c r="V15" s="37"/>
      <c r="W15" s="47"/>
    </row>
    <row r="16" spans="1:23" ht="25.5">
      <c r="A16" s="375"/>
      <c r="B16" s="375"/>
      <c r="C16" s="26">
        <v>2.5</v>
      </c>
      <c r="D16" s="37" t="s">
        <v>187</v>
      </c>
      <c r="E16" s="45" t="s">
        <v>505</v>
      </c>
      <c r="F16" s="46"/>
      <c r="G16" s="37"/>
      <c r="H16" s="37"/>
      <c r="I16" s="37"/>
      <c r="J16" s="37"/>
      <c r="K16" s="47"/>
      <c r="L16" s="46"/>
      <c r="M16" s="37"/>
      <c r="N16" s="37"/>
      <c r="O16" s="37"/>
      <c r="P16" s="37"/>
      <c r="Q16" s="47"/>
      <c r="R16" s="46"/>
      <c r="S16" s="37"/>
      <c r="T16" s="37"/>
      <c r="U16" s="37"/>
      <c r="V16" s="37"/>
      <c r="W16" s="47"/>
    </row>
    <row r="17" spans="1:23">
      <c r="A17" s="375"/>
      <c r="B17" s="375"/>
      <c r="C17" s="26">
        <v>2.6</v>
      </c>
      <c r="D17" s="37" t="s">
        <v>506</v>
      </c>
      <c r="E17" s="45" t="s">
        <v>507</v>
      </c>
      <c r="F17" s="46"/>
      <c r="G17" s="37"/>
      <c r="H17" s="37"/>
      <c r="I17" s="37"/>
      <c r="J17" s="37"/>
      <c r="K17" s="47"/>
      <c r="L17" s="46"/>
      <c r="M17" s="37"/>
      <c r="N17" s="37"/>
      <c r="O17" s="37"/>
      <c r="P17" s="37"/>
      <c r="Q17" s="47"/>
      <c r="R17" s="46"/>
      <c r="S17" s="37"/>
      <c r="T17" s="37"/>
      <c r="U17" s="37"/>
      <c r="V17" s="37"/>
      <c r="W17" s="47"/>
    </row>
    <row r="18" spans="1:23" ht="25.5">
      <c r="A18" s="363"/>
      <c r="B18" s="363"/>
      <c r="C18" s="26">
        <v>2.7</v>
      </c>
      <c r="D18" s="37" t="s">
        <v>506</v>
      </c>
      <c r="E18" s="45" t="s">
        <v>508</v>
      </c>
      <c r="F18" s="46"/>
      <c r="G18" s="37"/>
      <c r="H18" s="37"/>
      <c r="I18" s="37"/>
      <c r="J18" s="37"/>
      <c r="K18" s="47"/>
      <c r="L18" s="46"/>
      <c r="M18" s="37"/>
      <c r="N18" s="37"/>
      <c r="O18" s="37"/>
      <c r="P18" s="37"/>
      <c r="Q18" s="47"/>
      <c r="R18" s="46"/>
      <c r="S18" s="37"/>
      <c r="T18" s="37"/>
      <c r="U18" s="37"/>
      <c r="V18" s="37"/>
      <c r="W18" s="47"/>
    </row>
    <row r="19" spans="1:23">
      <c r="A19" s="362">
        <v>3</v>
      </c>
      <c r="B19" s="362" t="s">
        <v>189</v>
      </c>
      <c r="C19" s="26">
        <v>3.1</v>
      </c>
      <c r="D19" s="37" t="s">
        <v>190</v>
      </c>
      <c r="E19" s="45" t="s">
        <v>191</v>
      </c>
      <c r="F19" s="46"/>
      <c r="G19" s="37"/>
      <c r="H19" s="37"/>
      <c r="I19" s="37"/>
      <c r="J19" s="37"/>
      <c r="K19" s="47"/>
      <c r="L19" s="46"/>
      <c r="M19" s="37"/>
      <c r="N19" s="37"/>
      <c r="O19" s="37"/>
      <c r="P19" s="37"/>
      <c r="Q19" s="47"/>
      <c r="R19" s="46"/>
      <c r="S19" s="37"/>
      <c r="T19" s="37"/>
      <c r="U19" s="37"/>
      <c r="V19" s="37"/>
      <c r="W19" s="47"/>
    </row>
    <row r="20" spans="1:23">
      <c r="A20" s="375"/>
      <c r="B20" s="375"/>
      <c r="C20" s="26">
        <v>3.2</v>
      </c>
      <c r="D20" s="37" t="s">
        <v>192</v>
      </c>
      <c r="E20" s="45" t="s">
        <v>193</v>
      </c>
      <c r="F20" s="46"/>
      <c r="G20" s="37"/>
      <c r="H20" s="37"/>
      <c r="I20" s="37"/>
      <c r="J20" s="37"/>
      <c r="K20" s="47"/>
      <c r="L20" s="46"/>
      <c r="M20" s="37"/>
      <c r="N20" s="37"/>
      <c r="O20" s="37"/>
      <c r="P20" s="37"/>
      <c r="Q20" s="47"/>
      <c r="R20" s="46"/>
      <c r="S20" s="37"/>
      <c r="T20" s="37"/>
      <c r="U20" s="37"/>
      <c r="V20" s="37"/>
      <c r="W20" s="47"/>
    </row>
    <row r="21" spans="1:23">
      <c r="A21" s="375"/>
      <c r="B21" s="375"/>
      <c r="C21" s="26">
        <v>3.3</v>
      </c>
      <c r="D21" s="37" t="s">
        <v>194</v>
      </c>
      <c r="E21" s="45" t="s">
        <v>195</v>
      </c>
      <c r="F21" s="46"/>
      <c r="G21" s="37"/>
      <c r="H21" s="37"/>
      <c r="I21" s="37"/>
      <c r="J21" s="37"/>
      <c r="K21" s="47"/>
      <c r="L21" s="46"/>
      <c r="M21" s="37"/>
      <c r="N21" s="37"/>
      <c r="O21" s="37"/>
      <c r="P21" s="37"/>
      <c r="Q21" s="47"/>
      <c r="R21" s="46"/>
      <c r="S21" s="37"/>
      <c r="T21" s="37"/>
      <c r="U21" s="37"/>
      <c r="V21" s="37"/>
      <c r="W21" s="47"/>
    </row>
    <row r="22" spans="1:23" ht="25.5">
      <c r="A22" s="375"/>
      <c r="B22" s="375"/>
      <c r="C22" s="26">
        <v>3.4</v>
      </c>
      <c r="D22" s="37" t="s">
        <v>196</v>
      </c>
      <c r="E22" s="45" t="s">
        <v>197</v>
      </c>
      <c r="F22" s="46"/>
      <c r="G22" s="37"/>
      <c r="H22" s="37"/>
      <c r="I22" s="37"/>
      <c r="J22" s="37"/>
      <c r="K22" s="47"/>
      <c r="L22" s="46"/>
      <c r="M22" s="37"/>
      <c r="N22" s="37"/>
      <c r="O22" s="37"/>
      <c r="P22" s="37"/>
      <c r="Q22" s="47"/>
      <c r="R22" s="46"/>
      <c r="S22" s="37"/>
      <c r="T22" s="37"/>
      <c r="U22" s="37"/>
      <c r="V22" s="37"/>
      <c r="W22" s="47"/>
    </row>
    <row r="23" spans="1:23" ht="25.5">
      <c r="A23" s="375"/>
      <c r="B23" s="375"/>
      <c r="C23" s="26">
        <v>3.5</v>
      </c>
      <c r="D23" s="37" t="s">
        <v>198</v>
      </c>
      <c r="E23" s="45" t="s">
        <v>199</v>
      </c>
      <c r="F23" s="46"/>
      <c r="G23" s="37"/>
      <c r="H23" s="37"/>
      <c r="I23" s="37"/>
      <c r="J23" s="37"/>
      <c r="K23" s="47"/>
      <c r="L23" s="46"/>
      <c r="M23" s="37"/>
      <c r="N23" s="37"/>
      <c r="O23" s="37"/>
      <c r="P23" s="37"/>
      <c r="Q23" s="47"/>
      <c r="R23" s="46"/>
      <c r="S23" s="37"/>
      <c r="T23" s="37"/>
      <c r="U23" s="37"/>
      <c r="V23" s="37"/>
      <c r="W23" s="47"/>
    </row>
    <row r="24" spans="1:23">
      <c r="A24" s="375"/>
      <c r="B24" s="375"/>
      <c r="C24" s="26">
        <v>3.6</v>
      </c>
      <c r="D24" s="49" t="s">
        <v>200</v>
      </c>
      <c r="E24" s="50" t="s">
        <v>201</v>
      </c>
      <c r="F24" s="51"/>
      <c r="G24" s="14"/>
      <c r="H24" s="14"/>
      <c r="I24" s="14"/>
      <c r="J24" s="14"/>
      <c r="K24" s="52"/>
      <c r="L24" s="51"/>
      <c r="M24" s="14"/>
      <c r="N24" s="14"/>
      <c r="O24" s="14"/>
      <c r="P24" s="14"/>
      <c r="Q24" s="52"/>
      <c r="R24" s="51"/>
      <c r="S24" s="14"/>
      <c r="T24" s="14"/>
      <c r="U24" s="14"/>
      <c r="V24" s="14"/>
      <c r="W24" s="52"/>
    </row>
    <row r="25" spans="1:23">
      <c r="A25" s="375"/>
      <c r="B25" s="375"/>
      <c r="C25" s="26">
        <v>3.7</v>
      </c>
      <c r="D25" s="49" t="s">
        <v>202</v>
      </c>
      <c r="E25" s="50" t="s">
        <v>203</v>
      </c>
      <c r="F25" s="51"/>
      <c r="G25" s="14"/>
      <c r="H25" s="14"/>
      <c r="I25" s="14"/>
      <c r="J25" s="14"/>
      <c r="K25" s="52"/>
      <c r="L25" s="51"/>
      <c r="M25" s="14"/>
      <c r="N25" s="14"/>
      <c r="O25" s="14"/>
      <c r="P25" s="14"/>
      <c r="Q25" s="52"/>
      <c r="R25" s="51"/>
      <c r="S25" s="14"/>
      <c r="T25" s="14"/>
      <c r="U25" s="14"/>
      <c r="V25" s="14"/>
      <c r="W25" s="52"/>
    </row>
    <row r="26" spans="1:23">
      <c r="A26" s="375"/>
      <c r="B26" s="375"/>
      <c r="C26" s="26">
        <v>3.8</v>
      </c>
      <c r="D26" s="49" t="s">
        <v>204</v>
      </c>
      <c r="E26" s="50" t="s">
        <v>205</v>
      </c>
      <c r="F26" s="51"/>
      <c r="G26" s="14"/>
      <c r="H26" s="14"/>
      <c r="I26" s="14"/>
      <c r="J26" s="14"/>
      <c r="K26" s="52"/>
      <c r="L26" s="51"/>
      <c r="M26" s="14"/>
      <c r="N26" s="14"/>
      <c r="O26" s="14"/>
      <c r="P26" s="14"/>
      <c r="Q26" s="52"/>
      <c r="R26" s="51"/>
      <c r="S26" s="14"/>
      <c r="T26" s="14"/>
      <c r="U26" s="14"/>
      <c r="V26" s="14"/>
      <c r="W26" s="52"/>
    </row>
    <row r="27" spans="1:23">
      <c r="A27" s="363"/>
      <c r="B27" s="363"/>
      <c r="C27" s="26">
        <v>3.9</v>
      </c>
      <c r="D27" s="49" t="s">
        <v>509</v>
      </c>
      <c r="E27" s="50" t="s">
        <v>510</v>
      </c>
      <c r="F27" s="51"/>
      <c r="G27" s="14"/>
      <c r="H27" s="14"/>
      <c r="I27" s="14"/>
      <c r="J27" s="14"/>
      <c r="K27" s="52"/>
      <c r="L27" s="51"/>
      <c r="M27" s="14"/>
      <c r="N27" s="14"/>
      <c r="O27" s="14"/>
      <c r="P27" s="14"/>
      <c r="Q27" s="52"/>
      <c r="R27" s="51"/>
      <c r="S27" s="14"/>
      <c r="T27" s="14"/>
      <c r="U27" s="14"/>
      <c r="V27" s="14"/>
      <c r="W27" s="52"/>
    </row>
    <row r="28" spans="1:23" ht="25.5">
      <c r="A28" s="399">
        <v>4</v>
      </c>
      <c r="B28" s="364" t="s">
        <v>206</v>
      </c>
      <c r="C28" s="26">
        <v>4.0999999999999996</v>
      </c>
      <c r="D28" s="362" t="s">
        <v>511</v>
      </c>
      <c r="E28" s="45" t="s">
        <v>512</v>
      </c>
      <c r="F28" s="51"/>
      <c r="G28" s="14"/>
      <c r="H28" s="14"/>
      <c r="I28" s="14"/>
      <c r="J28" s="14"/>
      <c r="K28" s="52"/>
      <c r="L28" s="51"/>
      <c r="M28" s="14"/>
      <c r="N28" s="14"/>
      <c r="O28" s="14"/>
      <c r="P28" s="14"/>
      <c r="Q28" s="52"/>
      <c r="R28" s="51"/>
      <c r="S28" s="14"/>
      <c r="T28" s="14"/>
      <c r="U28" s="14"/>
      <c r="V28" s="14"/>
      <c r="W28" s="52"/>
    </row>
    <row r="29" spans="1:23" ht="25.5">
      <c r="A29" s="399"/>
      <c r="B29" s="364"/>
      <c r="C29" s="26">
        <v>4.2</v>
      </c>
      <c r="D29" s="375"/>
      <c r="E29" s="45" t="s">
        <v>513</v>
      </c>
      <c r="F29" s="51"/>
      <c r="G29" s="14"/>
      <c r="H29" s="14"/>
      <c r="I29" s="14"/>
      <c r="J29" s="14"/>
      <c r="K29" s="52"/>
      <c r="L29" s="51"/>
      <c r="M29" s="14"/>
      <c r="N29" s="14"/>
      <c r="O29" s="14"/>
      <c r="P29" s="14"/>
      <c r="Q29" s="52"/>
      <c r="R29" s="51"/>
      <c r="S29" s="14"/>
      <c r="T29" s="14"/>
      <c r="U29" s="14"/>
      <c r="V29" s="14"/>
      <c r="W29" s="52"/>
    </row>
    <row r="30" spans="1:23" ht="25.5">
      <c r="A30" s="399"/>
      <c r="B30" s="364"/>
      <c r="C30" s="26">
        <v>4.3</v>
      </c>
      <c r="D30" s="375"/>
      <c r="E30" s="45" t="s">
        <v>514</v>
      </c>
      <c r="F30" s="51"/>
      <c r="G30" s="14"/>
      <c r="H30" s="14"/>
      <c r="I30" s="14"/>
      <c r="J30" s="14"/>
      <c r="K30" s="52"/>
      <c r="L30" s="51"/>
      <c r="M30" s="14"/>
      <c r="N30" s="14"/>
      <c r="O30" s="14"/>
      <c r="P30" s="14"/>
      <c r="Q30" s="52"/>
      <c r="R30" s="51"/>
      <c r="S30" s="14"/>
      <c r="T30" s="14"/>
      <c r="U30" s="14"/>
      <c r="V30" s="14"/>
      <c r="W30" s="52"/>
    </row>
    <row r="31" spans="1:23" ht="25.5">
      <c r="A31" s="399"/>
      <c r="B31" s="364"/>
      <c r="C31" s="26">
        <v>4.4000000000000004</v>
      </c>
      <c r="D31" s="375"/>
      <c r="E31" s="45" t="s">
        <v>515</v>
      </c>
      <c r="F31" s="51"/>
      <c r="G31" s="14"/>
      <c r="H31" s="14"/>
      <c r="I31" s="14"/>
      <c r="J31" s="14"/>
      <c r="K31" s="52"/>
      <c r="L31" s="51"/>
      <c r="M31" s="14"/>
      <c r="N31" s="14"/>
      <c r="O31" s="14"/>
      <c r="P31" s="14"/>
      <c r="Q31" s="52"/>
      <c r="R31" s="51"/>
      <c r="S31" s="14"/>
      <c r="T31" s="14"/>
      <c r="U31" s="14"/>
      <c r="V31" s="14"/>
      <c r="W31" s="52"/>
    </row>
    <row r="32" spans="1:23">
      <c r="A32" s="399"/>
      <c r="B32" s="364"/>
      <c r="C32" s="26">
        <v>4.5</v>
      </c>
      <c r="D32" s="363"/>
      <c r="E32" s="45" t="s">
        <v>516</v>
      </c>
      <c r="F32" s="51"/>
      <c r="G32" s="14"/>
      <c r="H32" s="14"/>
      <c r="I32" s="14"/>
      <c r="J32" s="14"/>
      <c r="K32" s="52"/>
      <c r="L32" s="51"/>
      <c r="M32" s="14"/>
      <c r="N32" s="14"/>
      <c r="O32" s="14"/>
      <c r="P32" s="14"/>
      <c r="Q32" s="52"/>
      <c r="R32" s="51"/>
      <c r="S32" s="14"/>
      <c r="T32" s="14"/>
      <c r="U32" s="14"/>
      <c r="V32" s="14"/>
      <c r="W32" s="52"/>
    </row>
    <row r="33" spans="1:23">
      <c r="A33" s="399"/>
      <c r="B33" s="364"/>
      <c r="C33" s="26">
        <v>4.5999999999999996</v>
      </c>
      <c r="D33" s="49" t="s">
        <v>207</v>
      </c>
      <c r="E33" s="45" t="s">
        <v>208</v>
      </c>
      <c r="F33" s="51"/>
      <c r="G33" s="14"/>
      <c r="H33" s="14"/>
      <c r="I33" s="14"/>
      <c r="J33" s="14"/>
      <c r="K33" s="52"/>
      <c r="L33" s="51"/>
      <c r="M33" s="14"/>
      <c r="N33" s="14"/>
      <c r="O33" s="14"/>
      <c r="P33" s="14"/>
      <c r="Q33" s="52"/>
      <c r="R33" s="51"/>
      <c r="S33" s="14"/>
      <c r="T33" s="14"/>
      <c r="U33" s="14"/>
      <c r="V33" s="14"/>
      <c r="W33" s="52"/>
    </row>
    <row r="34" spans="1:23">
      <c r="A34" s="399"/>
      <c r="B34" s="364"/>
      <c r="C34" s="26">
        <v>4.7</v>
      </c>
      <c r="D34" s="49" t="s">
        <v>209</v>
      </c>
      <c r="E34" s="45" t="s">
        <v>210</v>
      </c>
      <c r="F34" s="51"/>
      <c r="G34" s="14"/>
      <c r="H34" s="14"/>
      <c r="I34" s="14"/>
      <c r="J34" s="14"/>
      <c r="K34" s="52"/>
      <c r="L34" s="51"/>
      <c r="M34" s="14"/>
      <c r="N34" s="14"/>
      <c r="O34" s="14"/>
      <c r="P34" s="14"/>
      <c r="Q34" s="52"/>
      <c r="R34" s="51"/>
      <c r="S34" s="14"/>
      <c r="T34" s="14"/>
      <c r="U34" s="14"/>
      <c r="V34" s="14"/>
      <c r="W34" s="52"/>
    </row>
    <row r="35" spans="1:23">
      <c r="A35" s="399"/>
      <c r="B35" s="364"/>
      <c r="C35" s="26">
        <v>4.8</v>
      </c>
      <c r="D35" s="49" t="s">
        <v>211</v>
      </c>
      <c r="E35" s="45" t="s">
        <v>184</v>
      </c>
      <c r="F35" s="51"/>
      <c r="G35" s="14"/>
      <c r="H35" s="14"/>
      <c r="I35" s="14"/>
      <c r="J35" s="14"/>
      <c r="K35" s="52"/>
      <c r="L35" s="51"/>
      <c r="M35" s="14"/>
      <c r="N35" s="14"/>
      <c r="O35" s="14"/>
      <c r="P35" s="14"/>
      <c r="Q35" s="52"/>
      <c r="R35" s="51"/>
      <c r="S35" s="14"/>
      <c r="T35" s="14"/>
      <c r="U35" s="14"/>
      <c r="V35" s="14"/>
      <c r="W35" s="52"/>
    </row>
    <row r="36" spans="1:23" ht="25.5">
      <c r="A36" s="26">
        <v>5</v>
      </c>
      <c r="B36" s="26" t="s">
        <v>212</v>
      </c>
      <c r="C36" s="26">
        <v>5.0999999999999996</v>
      </c>
      <c r="D36" s="37" t="s">
        <v>213</v>
      </c>
      <c r="E36" s="45" t="s">
        <v>214</v>
      </c>
      <c r="F36" s="51"/>
      <c r="G36" s="14"/>
      <c r="H36" s="14"/>
      <c r="I36" s="14"/>
      <c r="J36" s="14"/>
      <c r="K36" s="52"/>
      <c r="L36" s="51"/>
      <c r="M36" s="14"/>
      <c r="N36" s="14"/>
      <c r="O36" s="14"/>
      <c r="P36" s="14"/>
      <c r="Q36" s="52"/>
      <c r="R36" s="51"/>
      <c r="S36" s="14"/>
      <c r="T36" s="14"/>
      <c r="U36" s="14"/>
      <c r="V36" s="14"/>
      <c r="W36" s="52"/>
    </row>
    <row r="37" spans="1:23">
      <c r="A37" s="364">
        <v>6</v>
      </c>
      <c r="B37" s="364" t="s">
        <v>215</v>
      </c>
      <c r="C37" s="26">
        <v>6.1</v>
      </c>
      <c r="D37" s="37" t="s">
        <v>216</v>
      </c>
      <c r="E37" s="45" t="s">
        <v>217</v>
      </c>
      <c r="F37" s="51"/>
      <c r="G37" s="14"/>
      <c r="H37" s="14"/>
      <c r="I37" s="14"/>
      <c r="J37" s="14"/>
      <c r="K37" s="52"/>
      <c r="L37" s="51"/>
      <c r="M37" s="14"/>
      <c r="N37" s="14"/>
      <c r="O37" s="14"/>
      <c r="P37" s="14"/>
      <c r="Q37" s="52"/>
      <c r="R37" s="51"/>
      <c r="S37" s="14"/>
      <c r="T37" s="14"/>
      <c r="U37" s="14"/>
      <c r="V37" s="14"/>
      <c r="W37" s="52"/>
    </row>
    <row r="38" spans="1:23">
      <c r="A38" s="364"/>
      <c r="B38" s="364"/>
      <c r="C38" s="26">
        <v>6.2</v>
      </c>
      <c r="D38" s="37" t="s">
        <v>218</v>
      </c>
      <c r="E38" s="45" t="s">
        <v>219</v>
      </c>
      <c r="F38" s="51"/>
      <c r="G38" s="14"/>
      <c r="H38" s="14"/>
      <c r="I38" s="14"/>
      <c r="J38" s="14"/>
      <c r="K38" s="52"/>
      <c r="L38" s="51"/>
      <c r="M38" s="14"/>
      <c r="N38" s="14"/>
      <c r="O38" s="14"/>
      <c r="P38" s="14"/>
      <c r="Q38" s="52"/>
      <c r="R38" s="51"/>
      <c r="S38" s="14"/>
      <c r="T38" s="14"/>
      <c r="U38" s="14"/>
      <c r="V38" s="14"/>
      <c r="W38" s="52"/>
    </row>
    <row r="39" spans="1:23" ht="38.25">
      <c r="A39" s="26">
        <v>7</v>
      </c>
      <c r="B39" s="26" t="s">
        <v>517</v>
      </c>
      <c r="C39" s="26">
        <v>7.1</v>
      </c>
      <c r="D39" s="37" t="s">
        <v>518</v>
      </c>
      <c r="E39" s="45" t="s">
        <v>519</v>
      </c>
      <c r="F39" s="51"/>
      <c r="G39" s="14"/>
      <c r="H39" s="14"/>
      <c r="I39" s="14"/>
      <c r="J39" s="14"/>
      <c r="K39" s="52"/>
      <c r="L39" s="51"/>
      <c r="M39" s="14"/>
      <c r="N39" s="14"/>
      <c r="O39" s="14"/>
      <c r="P39" s="14"/>
      <c r="Q39" s="52"/>
      <c r="R39" s="51"/>
      <c r="S39" s="14"/>
      <c r="T39" s="14"/>
      <c r="U39" s="14"/>
      <c r="V39" s="14"/>
      <c r="W39" s="52"/>
    </row>
    <row r="40" spans="1:23" ht="25.5">
      <c r="A40" s="26">
        <v>8</v>
      </c>
      <c r="B40" s="26" t="s">
        <v>220</v>
      </c>
      <c r="C40" s="26">
        <v>8.1</v>
      </c>
      <c r="D40" s="37" t="s">
        <v>221</v>
      </c>
      <c r="E40" s="45" t="s">
        <v>222</v>
      </c>
      <c r="F40" s="51"/>
      <c r="G40" s="14"/>
      <c r="H40" s="14"/>
      <c r="I40" s="14"/>
      <c r="J40" s="14"/>
      <c r="K40" s="52"/>
      <c r="L40" s="51"/>
      <c r="M40" s="14"/>
      <c r="N40" s="14"/>
      <c r="O40" s="14"/>
      <c r="P40" s="14"/>
      <c r="Q40" s="52"/>
      <c r="R40" s="51"/>
      <c r="S40" s="14"/>
      <c r="T40" s="14"/>
      <c r="U40" s="14"/>
      <c r="V40" s="14"/>
      <c r="W40" s="52"/>
    </row>
    <row r="41" spans="1:23">
      <c r="A41" s="364">
        <v>9</v>
      </c>
      <c r="B41" s="364" t="s">
        <v>223</v>
      </c>
      <c r="C41" s="26">
        <v>9.1</v>
      </c>
      <c r="D41" s="37" t="s">
        <v>224</v>
      </c>
      <c r="E41" s="45" t="s">
        <v>225</v>
      </c>
      <c r="F41" s="51"/>
      <c r="G41" s="14"/>
      <c r="H41" s="14"/>
      <c r="I41" s="14"/>
      <c r="J41" s="14"/>
      <c r="K41" s="52"/>
      <c r="L41" s="51"/>
      <c r="M41" s="14"/>
      <c r="N41" s="14"/>
      <c r="O41" s="14"/>
      <c r="P41" s="14"/>
      <c r="Q41" s="52"/>
      <c r="R41" s="51"/>
      <c r="S41" s="14"/>
      <c r="T41" s="14"/>
      <c r="U41" s="14"/>
      <c r="V41" s="14"/>
      <c r="W41" s="52"/>
    </row>
    <row r="42" spans="1:23" ht="25.5">
      <c r="A42" s="364"/>
      <c r="B42" s="364"/>
      <c r="C42" s="26">
        <v>9.1999999999999993</v>
      </c>
      <c r="D42" s="37" t="s">
        <v>226</v>
      </c>
      <c r="E42" s="45" t="s">
        <v>227</v>
      </c>
      <c r="F42" s="51"/>
      <c r="G42" s="14"/>
      <c r="H42" s="14"/>
      <c r="I42" s="14"/>
      <c r="J42" s="14"/>
      <c r="K42" s="52"/>
      <c r="L42" s="51"/>
      <c r="M42" s="14"/>
      <c r="N42" s="14"/>
      <c r="O42" s="14"/>
      <c r="P42" s="14"/>
      <c r="Q42" s="52"/>
      <c r="R42" s="51"/>
      <c r="S42" s="14"/>
      <c r="T42" s="14"/>
      <c r="U42" s="14"/>
      <c r="V42" s="14"/>
      <c r="W42" s="52"/>
    </row>
    <row r="43" spans="1:23" ht="25.5">
      <c r="A43" s="364">
        <v>10</v>
      </c>
      <c r="B43" s="364" t="s">
        <v>228</v>
      </c>
      <c r="C43" s="26">
        <v>10.1</v>
      </c>
      <c r="D43" s="37" t="s">
        <v>229</v>
      </c>
      <c r="E43" s="45" t="s">
        <v>230</v>
      </c>
      <c r="F43" s="51"/>
      <c r="G43" s="14"/>
      <c r="H43" s="14"/>
      <c r="I43" s="14"/>
      <c r="J43" s="14"/>
      <c r="K43" s="52"/>
      <c r="L43" s="51"/>
      <c r="M43" s="14"/>
      <c r="N43" s="14"/>
      <c r="O43" s="14"/>
      <c r="P43" s="14"/>
      <c r="Q43" s="52"/>
      <c r="R43" s="51"/>
      <c r="S43" s="14"/>
      <c r="T43" s="14"/>
      <c r="U43" s="14"/>
      <c r="V43" s="14"/>
      <c r="W43" s="52"/>
    </row>
    <row r="44" spans="1:23">
      <c r="A44" s="364"/>
      <c r="B44" s="364"/>
      <c r="C44" s="26">
        <v>10.199999999999999</v>
      </c>
      <c r="D44" s="37" t="s">
        <v>231</v>
      </c>
      <c r="E44" s="45" t="s">
        <v>232</v>
      </c>
      <c r="F44" s="51"/>
      <c r="G44" s="14"/>
      <c r="H44" s="14"/>
      <c r="I44" s="14"/>
      <c r="J44" s="14"/>
      <c r="K44" s="52"/>
      <c r="L44" s="51"/>
      <c r="M44" s="14"/>
      <c r="N44" s="14"/>
      <c r="O44" s="14"/>
      <c r="P44" s="14"/>
      <c r="Q44" s="52"/>
      <c r="R44" s="51"/>
      <c r="S44" s="14"/>
      <c r="T44" s="14"/>
      <c r="U44" s="14"/>
      <c r="V44" s="14"/>
      <c r="W44" s="52"/>
    </row>
    <row r="45" spans="1:23">
      <c r="A45" s="364">
        <v>11</v>
      </c>
      <c r="B45" s="364" t="s">
        <v>233</v>
      </c>
      <c r="C45" s="26">
        <v>11.1</v>
      </c>
      <c r="D45" s="37" t="s">
        <v>234</v>
      </c>
      <c r="E45" s="45" t="s">
        <v>235</v>
      </c>
      <c r="F45" s="51"/>
      <c r="G45" s="14"/>
      <c r="H45" s="14"/>
      <c r="I45" s="14"/>
      <c r="J45" s="14"/>
      <c r="K45" s="52"/>
      <c r="L45" s="51"/>
      <c r="M45" s="14"/>
      <c r="N45" s="14"/>
      <c r="O45" s="14"/>
      <c r="P45" s="14"/>
      <c r="Q45" s="52"/>
      <c r="R45" s="51"/>
      <c r="S45" s="14"/>
      <c r="T45" s="14"/>
      <c r="U45" s="14"/>
      <c r="V45" s="14"/>
      <c r="W45" s="52"/>
    </row>
    <row r="46" spans="1:23" ht="25.5">
      <c r="A46" s="364"/>
      <c r="B46" s="364"/>
      <c r="C46" s="26">
        <v>11.2</v>
      </c>
      <c r="D46" s="37" t="s">
        <v>236</v>
      </c>
      <c r="E46" s="45" t="s">
        <v>237</v>
      </c>
      <c r="F46" s="51"/>
      <c r="G46" s="14"/>
      <c r="H46" s="14"/>
      <c r="I46" s="14"/>
      <c r="J46" s="14"/>
      <c r="K46" s="52"/>
      <c r="L46" s="51"/>
      <c r="M46" s="14"/>
      <c r="N46" s="14"/>
      <c r="O46" s="14"/>
      <c r="P46" s="14"/>
      <c r="Q46" s="52"/>
      <c r="R46" s="51"/>
      <c r="S46" s="14"/>
      <c r="T46" s="14"/>
      <c r="U46" s="14"/>
      <c r="V46" s="14"/>
      <c r="W46" s="52"/>
    </row>
    <row r="47" spans="1:23">
      <c r="A47" s="364">
        <v>12</v>
      </c>
      <c r="B47" s="364" t="s">
        <v>238</v>
      </c>
      <c r="C47" s="26">
        <v>12.1</v>
      </c>
      <c r="D47" s="37" t="s">
        <v>523</v>
      </c>
      <c r="E47" s="45" t="s">
        <v>524</v>
      </c>
      <c r="F47" s="51"/>
      <c r="G47" s="14"/>
      <c r="H47" s="14"/>
      <c r="I47" s="14"/>
      <c r="J47" s="14"/>
      <c r="K47" s="52"/>
      <c r="L47" s="51"/>
      <c r="M47" s="14"/>
      <c r="N47" s="14"/>
      <c r="O47" s="14"/>
      <c r="P47" s="14"/>
      <c r="Q47" s="52"/>
      <c r="R47" s="51"/>
      <c r="S47" s="14"/>
      <c r="T47" s="14"/>
      <c r="U47" s="14"/>
      <c r="V47" s="14"/>
      <c r="W47" s="52"/>
    </row>
    <row r="48" spans="1:23">
      <c r="A48" s="364"/>
      <c r="B48" s="364"/>
      <c r="C48" s="26">
        <v>12.2</v>
      </c>
      <c r="D48" s="37" t="s">
        <v>239</v>
      </c>
      <c r="E48" s="45" t="s">
        <v>240</v>
      </c>
      <c r="F48" s="51"/>
      <c r="G48" s="14"/>
      <c r="H48" s="14"/>
      <c r="I48" s="14"/>
      <c r="J48" s="14"/>
      <c r="K48" s="52"/>
      <c r="L48" s="51"/>
      <c r="M48" s="14"/>
      <c r="N48" s="14"/>
      <c r="O48" s="14"/>
      <c r="P48" s="14"/>
      <c r="Q48" s="52"/>
      <c r="R48" s="51"/>
      <c r="S48" s="14"/>
      <c r="T48" s="14"/>
      <c r="U48" s="14"/>
      <c r="V48" s="14"/>
      <c r="W48" s="52"/>
    </row>
    <row r="49" spans="1:23" ht="25.5">
      <c r="A49" s="364">
        <v>13</v>
      </c>
      <c r="B49" s="364" t="s">
        <v>241</v>
      </c>
      <c r="C49" s="26">
        <v>13.1</v>
      </c>
      <c r="D49" s="37" t="s">
        <v>242</v>
      </c>
      <c r="E49" s="45" t="s">
        <v>243</v>
      </c>
      <c r="F49" s="51"/>
      <c r="G49" s="14"/>
      <c r="H49" s="14"/>
      <c r="I49" s="14"/>
      <c r="J49" s="14"/>
      <c r="K49" s="52"/>
      <c r="L49" s="51"/>
      <c r="M49" s="14"/>
      <c r="N49" s="14"/>
      <c r="O49" s="14"/>
      <c r="P49" s="14"/>
      <c r="Q49" s="52"/>
      <c r="R49" s="51"/>
      <c r="S49" s="14"/>
      <c r="T49" s="14"/>
      <c r="U49" s="14"/>
      <c r="V49" s="14"/>
      <c r="W49" s="52"/>
    </row>
    <row r="50" spans="1:23">
      <c r="A50" s="364"/>
      <c r="B50" s="364"/>
      <c r="C50" s="26">
        <v>13.2</v>
      </c>
      <c r="D50" s="37" t="s">
        <v>244</v>
      </c>
      <c r="E50" s="45" t="s">
        <v>245</v>
      </c>
      <c r="F50" s="51"/>
      <c r="G50" s="14"/>
      <c r="H50" s="14"/>
      <c r="I50" s="14"/>
      <c r="J50" s="14"/>
      <c r="K50" s="52"/>
      <c r="L50" s="51"/>
      <c r="M50" s="14"/>
      <c r="N50" s="14"/>
      <c r="O50" s="14"/>
      <c r="P50" s="14"/>
      <c r="Q50" s="52"/>
      <c r="R50" s="51"/>
      <c r="S50" s="14"/>
      <c r="T50" s="14"/>
      <c r="U50" s="14"/>
      <c r="V50" s="14"/>
      <c r="W50" s="52"/>
    </row>
    <row r="51" spans="1:23">
      <c r="A51" s="362"/>
      <c r="B51" s="362"/>
      <c r="C51" s="27">
        <v>13.3</v>
      </c>
      <c r="D51" s="53" t="s">
        <v>246</v>
      </c>
      <c r="E51" s="54" t="s">
        <v>247</v>
      </c>
      <c r="F51" s="55"/>
      <c r="G51" s="56"/>
      <c r="H51" s="56"/>
      <c r="I51" s="56"/>
      <c r="J51" s="56"/>
      <c r="K51" s="57"/>
      <c r="L51" s="55"/>
      <c r="M51" s="56"/>
      <c r="N51" s="56"/>
      <c r="O51" s="56"/>
      <c r="P51" s="56"/>
      <c r="Q51" s="57"/>
      <c r="R51" s="55"/>
      <c r="S51" s="56"/>
      <c r="T51" s="56"/>
      <c r="U51" s="56"/>
      <c r="V51" s="56"/>
      <c r="W51" s="57"/>
    </row>
    <row r="52" spans="1:23" ht="26.25" thickBot="1">
      <c r="A52" s="26">
        <v>14</v>
      </c>
      <c r="B52" s="26" t="s">
        <v>520</v>
      </c>
      <c r="C52" s="26">
        <v>14.1</v>
      </c>
      <c r="D52" s="13" t="s">
        <v>521</v>
      </c>
      <c r="E52" s="58" t="s">
        <v>522</v>
      </c>
      <c r="F52" s="59"/>
      <c r="G52" s="60"/>
      <c r="H52" s="60"/>
      <c r="I52" s="60"/>
      <c r="J52" s="60"/>
      <c r="K52" s="61"/>
      <c r="L52" s="59"/>
      <c r="M52" s="60"/>
      <c r="N52" s="60"/>
      <c r="O52" s="60"/>
      <c r="P52" s="60"/>
      <c r="Q52" s="61"/>
      <c r="R52" s="59"/>
      <c r="S52" s="60"/>
      <c r="T52" s="60"/>
      <c r="U52" s="60"/>
      <c r="V52" s="60"/>
      <c r="W52" s="62"/>
    </row>
    <row r="53" spans="1:23">
      <c r="A53" s="63"/>
      <c r="B53" s="63"/>
      <c r="C53" s="63"/>
      <c r="D53" s="64"/>
      <c r="E53" s="64"/>
      <c r="F53" s="65"/>
      <c r="G53" s="65"/>
      <c r="H53" s="65"/>
      <c r="I53" s="65"/>
      <c r="J53" s="65"/>
      <c r="K53" s="66">
        <f>SUM(K6:K52)</f>
        <v>0</v>
      </c>
      <c r="L53" s="65"/>
      <c r="M53" s="65"/>
      <c r="N53" s="65"/>
      <c r="O53" s="65"/>
      <c r="P53" s="65"/>
      <c r="Q53" s="66">
        <f>SUM(Q6:Q52)</f>
        <v>0</v>
      </c>
      <c r="W53" s="66">
        <f>SUM(W6:W52)</f>
        <v>0</v>
      </c>
    </row>
  </sheetData>
  <mergeCells count="25">
    <mergeCell ref="A41:A42"/>
    <mergeCell ref="B41:B42"/>
    <mergeCell ref="F5:K5"/>
    <mergeCell ref="A37:A38"/>
    <mergeCell ref="B37:B38"/>
    <mergeCell ref="R5:W5"/>
    <mergeCell ref="B12:B18"/>
    <mergeCell ref="A12:A18"/>
    <mergeCell ref="B19:B27"/>
    <mergeCell ref="A19:A27"/>
    <mergeCell ref="L5:Q5"/>
    <mergeCell ref="B3:K3"/>
    <mergeCell ref="A6:A11"/>
    <mergeCell ref="B6:B11"/>
    <mergeCell ref="A28:A35"/>
    <mergeCell ref="B28:B35"/>
    <mergeCell ref="D28:D32"/>
    <mergeCell ref="A49:A51"/>
    <mergeCell ref="B49:B51"/>
    <mergeCell ref="A43:A44"/>
    <mergeCell ref="B43:B44"/>
    <mergeCell ref="A45:A46"/>
    <mergeCell ref="B45:B46"/>
    <mergeCell ref="A47:A48"/>
    <mergeCell ref="B47:B48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28"/>
  <sheetViews>
    <sheetView workbookViewId="0">
      <selection activeCell="L8" sqref="L8:N8"/>
    </sheetView>
  </sheetViews>
  <sheetFormatPr defaultRowHeight="12.75"/>
  <cols>
    <col min="1" max="1" width="9.85546875" style="69" customWidth="1"/>
    <col min="2" max="2" width="26.5703125" style="67" customWidth="1"/>
    <col min="3" max="3" width="32.85546875" style="67" customWidth="1"/>
    <col min="4" max="4" width="28.140625" style="67" customWidth="1"/>
    <col min="5" max="5" width="11.28515625" style="67" hidden="1" customWidth="1"/>
    <col min="6" max="6" width="17.28515625" style="67" customWidth="1"/>
    <col min="7" max="7" width="17.85546875" style="68" customWidth="1"/>
    <col min="8" max="8" width="14.5703125" style="68" customWidth="1"/>
    <col min="9" max="10" width="17.85546875" style="68" customWidth="1"/>
    <col min="11" max="11" width="15.28515625" style="68" customWidth="1"/>
    <col min="12" max="13" width="17.85546875" style="68" customWidth="1"/>
    <col min="14" max="14" width="15.28515625" style="68" customWidth="1"/>
    <col min="15" max="16384" width="9.140625" style="67"/>
  </cols>
  <sheetData>
    <row r="1" spans="1:14">
      <c r="A1" s="15" t="s">
        <v>628</v>
      </c>
    </row>
    <row r="4" spans="1:14">
      <c r="B4" s="411" t="s">
        <v>587</v>
      </c>
      <c r="C4" s="411"/>
      <c r="D4" s="411"/>
      <c r="E4" s="411"/>
      <c r="F4" s="411"/>
      <c r="G4" s="412"/>
      <c r="H4" s="412"/>
      <c r="I4" s="412"/>
      <c r="J4" s="412"/>
      <c r="K4" s="412"/>
      <c r="L4" s="67"/>
      <c r="M4" s="67"/>
      <c r="N4" s="67"/>
    </row>
    <row r="5" spans="1:14">
      <c r="A5" s="10" t="s">
        <v>501</v>
      </c>
    </row>
    <row r="6" spans="1:14">
      <c r="A6" s="10" t="s">
        <v>542</v>
      </c>
    </row>
    <row r="7" spans="1:14" ht="12.75" customHeight="1">
      <c r="A7" s="414" t="s">
        <v>273</v>
      </c>
      <c r="B7" s="414" t="s">
        <v>274</v>
      </c>
      <c r="C7" s="414" t="s">
        <v>275</v>
      </c>
      <c r="D7" s="414" t="s">
        <v>276</v>
      </c>
      <c r="E7" s="410" t="s">
        <v>500</v>
      </c>
      <c r="F7" s="410" t="s">
        <v>277</v>
      </c>
      <c r="G7" s="410"/>
      <c r="H7" s="410"/>
      <c r="I7" s="410"/>
      <c r="J7" s="410"/>
      <c r="K7" s="410"/>
      <c r="L7" s="410"/>
      <c r="M7" s="410"/>
      <c r="N7" s="410"/>
    </row>
    <row r="8" spans="1:14" ht="14.25" customHeight="1">
      <c r="A8" s="415"/>
      <c r="B8" s="415"/>
      <c r="C8" s="415"/>
      <c r="D8" s="415"/>
      <c r="E8" s="410"/>
      <c r="F8" s="406" t="s">
        <v>588</v>
      </c>
      <c r="G8" s="417"/>
      <c r="H8" s="407"/>
      <c r="I8" s="403" t="s">
        <v>589</v>
      </c>
      <c r="J8" s="404"/>
      <c r="K8" s="405"/>
      <c r="L8" s="403" t="s">
        <v>590</v>
      </c>
      <c r="M8" s="404"/>
      <c r="N8" s="405"/>
    </row>
    <row r="9" spans="1:14" ht="38.25" customHeight="1">
      <c r="A9" s="415"/>
      <c r="B9" s="415"/>
      <c r="C9" s="415"/>
      <c r="D9" s="415"/>
      <c r="E9" s="410"/>
      <c r="F9" s="413" t="s">
        <v>498</v>
      </c>
      <c r="G9" s="413"/>
      <c r="H9" s="408" t="s">
        <v>499</v>
      </c>
      <c r="I9" s="406" t="s">
        <v>498</v>
      </c>
      <c r="J9" s="407"/>
      <c r="K9" s="408" t="s">
        <v>499</v>
      </c>
      <c r="L9" s="406" t="s">
        <v>498</v>
      </c>
      <c r="M9" s="407"/>
      <c r="N9" s="408" t="s">
        <v>499</v>
      </c>
    </row>
    <row r="10" spans="1:14" ht="63.75">
      <c r="A10" s="416"/>
      <c r="B10" s="416"/>
      <c r="C10" s="416"/>
      <c r="D10" s="416"/>
      <c r="E10" s="70"/>
      <c r="F10" s="71" t="s">
        <v>541</v>
      </c>
      <c r="G10" s="71" t="s">
        <v>579</v>
      </c>
      <c r="H10" s="409"/>
      <c r="I10" s="71" t="s">
        <v>541</v>
      </c>
      <c r="J10" s="71" t="s">
        <v>579</v>
      </c>
      <c r="K10" s="409"/>
      <c r="L10" s="71" t="s">
        <v>541</v>
      </c>
      <c r="M10" s="71" t="s">
        <v>579</v>
      </c>
      <c r="N10" s="409"/>
    </row>
    <row r="11" spans="1:14">
      <c r="A11" s="72">
        <v>1</v>
      </c>
      <c r="B11" s="421" t="s">
        <v>278</v>
      </c>
      <c r="C11" s="73" t="s">
        <v>279</v>
      </c>
      <c r="D11" s="74" t="s">
        <v>280</v>
      </c>
      <c r="E11" s="75">
        <v>0.9103</v>
      </c>
      <c r="F11" s="75"/>
      <c r="G11" s="76"/>
      <c r="H11" s="76"/>
      <c r="I11" s="76"/>
      <c r="J11" s="76"/>
      <c r="K11" s="74"/>
      <c r="L11" s="76"/>
      <c r="M11" s="76"/>
      <c r="N11" s="74"/>
    </row>
    <row r="12" spans="1:14" ht="25.5">
      <c r="A12" s="72">
        <v>2</v>
      </c>
      <c r="B12" s="422"/>
      <c r="C12" s="73" t="s">
        <v>281</v>
      </c>
      <c r="D12" s="74" t="s">
        <v>282</v>
      </c>
      <c r="E12" s="75">
        <v>0.93089999999999995</v>
      </c>
      <c r="F12" s="75"/>
      <c r="G12" s="76"/>
      <c r="H12" s="76"/>
      <c r="I12" s="76"/>
      <c r="J12" s="76"/>
      <c r="K12" s="74"/>
      <c r="L12" s="76"/>
      <c r="M12" s="76"/>
      <c r="N12" s="74"/>
    </row>
    <row r="13" spans="1:14" ht="25.5">
      <c r="A13" s="72">
        <v>3</v>
      </c>
      <c r="B13" s="422"/>
      <c r="C13" s="73" t="s">
        <v>283</v>
      </c>
      <c r="D13" s="74" t="s">
        <v>284</v>
      </c>
      <c r="E13" s="75">
        <v>0.86629999999999996</v>
      </c>
      <c r="F13" s="75"/>
      <c r="G13" s="76"/>
      <c r="H13" s="76"/>
      <c r="I13" s="76"/>
      <c r="J13" s="76"/>
      <c r="K13" s="74"/>
      <c r="L13" s="76"/>
      <c r="M13" s="76"/>
      <c r="N13" s="74"/>
    </row>
    <row r="14" spans="1:14">
      <c r="A14" s="72">
        <v>4</v>
      </c>
      <c r="B14" s="422"/>
      <c r="C14" s="73" t="s">
        <v>285</v>
      </c>
      <c r="D14" s="74" t="s">
        <v>286</v>
      </c>
      <c r="E14" s="75">
        <v>1.3053999999999999</v>
      </c>
      <c r="F14" s="75"/>
      <c r="G14" s="77"/>
      <c r="H14" s="77"/>
      <c r="I14" s="77"/>
      <c r="J14" s="77"/>
      <c r="K14" s="74"/>
      <c r="L14" s="77"/>
      <c r="M14" s="77"/>
      <c r="N14" s="74"/>
    </row>
    <row r="15" spans="1:14">
      <c r="A15" s="72">
        <v>5</v>
      </c>
      <c r="B15" s="422"/>
      <c r="C15" s="73" t="s">
        <v>287</v>
      </c>
      <c r="D15" s="74" t="s">
        <v>288</v>
      </c>
      <c r="E15" s="75">
        <v>1.1773</v>
      </c>
      <c r="F15" s="75"/>
      <c r="G15" s="76"/>
      <c r="H15" s="76"/>
      <c r="I15" s="76"/>
      <c r="J15" s="76"/>
      <c r="K15" s="74"/>
      <c r="L15" s="76"/>
      <c r="M15" s="76"/>
      <c r="N15" s="74"/>
    </row>
    <row r="16" spans="1:14">
      <c r="A16" s="72">
        <v>6</v>
      </c>
      <c r="B16" s="422"/>
      <c r="C16" s="73" t="s">
        <v>289</v>
      </c>
      <c r="D16" s="74" t="s">
        <v>290</v>
      </c>
      <c r="E16" s="75">
        <v>0.90890000000000004</v>
      </c>
      <c r="F16" s="75"/>
      <c r="G16" s="76"/>
      <c r="H16" s="76"/>
      <c r="I16" s="76"/>
      <c r="J16" s="76"/>
      <c r="K16" s="74"/>
      <c r="L16" s="76"/>
      <c r="M16" s="76"/>
      <c r="N16" s="74"/>
    </row>
    <row r="17" spans="1:14" ht="25.5">
      <c r="A17" s="72">
        <v>7</v>
      </c>
      <c r="B17" s="422"/>
      <c r="C17" s="73" t="s">
        <v>291</v>
      </c>
      <c r="D17" s="74" t="s">
        <v>292</v>
      </c>
      <c r="E17" s="75">
        <v>0.8417</v>
      </c>
      <c r="F17" s="75"/>
      <c r="G17" s="76"/>
      <c r="H17" s="76"/>
      <c r="I17" s="76"/>
      <c r="J17" s="76"/>
      <c r="K17" s="74"/>
      <c r="L17" s="76"/>
      <c r="M17" s="76"/>
      <c r="N17" s="74"/>
    </row>
    <row r="18" spans="1:14" ht="15" customHeight="1">
      <c r="A18" s="72">
        <v>8</v>
      </c>
      <c r="B18" s="422"/>
      <c r="C18" s="73" t="s">
        <v>293</v>
      </c>
      <c r="D18" s="74" t="s">
        <v>294</v>
      </c>
      <c r="E18" s="78">
        <v>2.3231000000000002</v>
      </c>
      <c r="F18" s="78"/>
      <c r="G18" s="76"/>
      <c r="H18" s="76"/>
      <c r="I18" s="76"/>
      <c r="J18" s="76"/>
      <c r="K18" s="74"/>
      <c r="L18" s="76"/>
      <c r="M18" s="76"/>
      <c r="N18" s="74"/>
    </row>
    <row r="19" spans="1:14">
      <c r="A19" s="72">
        <v>9</v>
      </c>
      <c r="B19" s="422"/>
      <c r="C19" s="73" t="s">
        <v>295</v>
      </c>
      <c r="D19" s="74" t="s">
        <v>296</v>
      </c>
      <c r="E19" s="75">
        <v>0.79830000000000001</v>
      </c>
      <c r="F19" s="75"/>
      <c r="G19" s="76"/>
      <c r="H19" s="76"/>
      <c r="I19" s="76"/>
      <c r="J19" s="76"/>
      <c r="K19" s="74"/>
      <c r="L19" s="76"/>
      <c r="M19" s="76"/>
      <c r="N19" s="74"/>
    </row>
    <row r="20" spans="1:14">
      <c r="A20" s="72">
        <v>10</v>
      </c>
      <c r="B20" s="422"/>
      <c r="C20" s="73" t="s">
        <v>297</v>
      </c>
      <c r="D20" s="74" t="s">
        <v>298</v>
      </c>
      <c r="E20" s="75">
        <v>0.71909999999999996</v>
      </c>
      <c r="F20" s="75"/>
      <c r="G20" s="76"/>
      <c r="H20" s="76"/>
      <c r="I20" s="76"/>
      <c r="J20" s="76"/>
      <c r="K20" s="74"/>
      <c r="L20" s="76"/>
      <c r="M20" s="76"/>
      <c r="N20" s="74"/>
    </row>
    <row r="21" spans="1:14">
      <c r="A21" s="72">
        <v>11</v>
      </c>
      <c r="B21" s="422"/>
      <c r="C21" s="73" t="s">
        <v>299</v>
      </c>
      <c r="D21" s="74" t="s">
        <v>300</v>
      </c>
      <c r="E21" s="78">
        <v>0.72899999999999998</v>
      </c>
      <c r="F21" s="78"/>
      <c r="G21" s="76"/>
      <c r="H21" s="76"/>
      <c r="I21" s="76"/>
      <c r="J21" s="76"/>
      <c r="K21" s="74"/>
      <c r="L21" s="76"/>
      <c r="M21" s="76"/>
      <c r="N21" s="74"/>
    </row>
    <row r="22" spans="1:14">
      <c r="A22" s="72">
        <v>12</v>
      </c>
      <c r="B22" s="422"/>
      <c r="C22" s="73" t="s">
        <v>301</v>
      </c>
      <c r="D22" s="74" t="s">
        <v>302</v>
      </c>
      <c r="E22" s="75">
        <v>0.72519999999999996</v>
      </c>
      <c r="F22" s="75"/>
      <c r="G22" s="76"/>
      <c r="H22" s="76"/>
      <c r="I22" s="76"/>
      <c r="J22" s="76"/>
      <c r="K22" s="74"/>
      <c r="L22" s="76"/>
      <c r="M22" s="76"/>
      <c r="N22" s="74"/>
    </row>
    <row r="23" spans="1:14">
      <c r="A23" s="72">
        <v>13</v>
      </c>
      <c r="B23" s="422"/>
      <c r="C23" s="73" t="s">
        <v>303</v>
      </c>
      <c r="D23" s="74" t="s">
        <v>304</v>
      </c>
      <c r="E23" s="75">
        <v>1.0727</v>
      </c>
      <c r="F23" s="75"/>
      <c r="G23" s="76"/>
      <c r="H23" s="76"/>
      <c r="I23" s="76"/>
      <c r="J23" s="76"/>
      <c r="K23" s="74"/>
      <c r="L23" s="76"/>
      <c r="M23" s="76"/>
      <c r="N23" s="74"/>
    </row>
    <row r="24" spans="1:14" ht="25.5">
      <c r="A24" s="72">
        <v>14</v>
      </c>
      <c r="B24" s="422"/>
      <c r="C24" s="73" t="s">
        <v>305</v>
      </c>
      <c r="D24" s="74" t="s">
        <v>306</v>
      </c>
      <c r="E24" s="75">
        <v>0.6472</v>
      </c>
      <c r="F24" s="75"/>
      <c r="G24" s="76"/>
      <c r="H24" s="76"/>
      <c r="I24" s="76"/>
      <c r="J24" s="76"/>
      <c r="K24" s="74"/>
      <c r="L24" s="76"/>
      <c r="M24" s="76"/>
      <c r="N24" s="74"/>
    </row>
    <row r="25" spans="1:14" ht="25.5">
      <c r="A25" s="72">
        <v>15</v>
      </c>
      <c r="B25" s="422"/>
      <c r="C25" s="73" t="s">
        <v>307</v>
      </c>
      <c r="D25" s="74" t="s">
        <v>308</v>
      </c>
      <c r="E25" s="75">
        <v>0.75770000000000004</v>
      </c>
      <c r="F25" s="75"/>
      <c r="G25" s="76"/>
      <c r="H25" s="76"/>
      <c r="I25" s="76"/>
      <c r="J25" s="76"/>
      <c r="K25" s="74"/>
      <c r="L25" s="76"/>
      <c r="M25" s="76"/>
      <c r="N25" s="74"/>
    </row>
    <row r="26" spans="1:14" ht="25.5">
      <c r="A26" s="72">
        <v>16</v>
      </c>
      <c r="B26" s="422"/>
      <c r="C26" s="73" t="s">
        <v>309</v>
      </c>
      <c r="D26" s="74" t="s">
        <v>310</v>
      </c>
      <c r="E26" s="75">
        <v>0.7339</v>
      </c>
      <c r="F26" s="75"/>
      <c r="G26" s="76"/>
      <c r="H26" s="76"/>
      <c r="I26" s="76"/>
      <c r="J26" s="76"/>
      <c r="K26" s="74"/>
      <c r="L26" s="76"/>
      <c r="M26" s="76"/>
      <c r="N26" s="74"/>
    </row>
    <row r="27" spans="1:14" ht="25.5">
      <c r="A27" s="72">
        <v>17</v>
      </c>
      <c r="B27" s="422"/>
      <c r="C27" s="73" t="s">
        <v>311</v>
      </c>
      <c r="D27" s="74" t="s">
        <v>312</v>
      </c>
      <c r="E27" s="75">
        <v>1.0766</v>
      </c>
      <c r="F27" s="75"/>
      <c r="G27" s="76"/>
      <c r="H27" s="76"/>
      <c r="I27" s="76"/>
      <c r="J27" s="76"/>
      <c r="K27" s="74"/>
      <c r="L27" s="76"/>
      <c r="M27" s="76"/>
      <c r="N27" s="74"/>
    </row>
    <row r="28" spans="1:14" ht="25.5">
      <c r="A28" s="72">
        <v>18</v>
      </c>
      <c r="B28" s="422"/>
      <c r="C28" s="73" t="s">
        <v>313</v>
      </c>
      <c r="D28" s="74" t="s">
        <v>314</v>
      </c>
      <c r="E28" s="75">
        <v>0.96560000000000001</v>
      </c>
      <c r="F28" s="75"/>
      <c r="G28" s="76"/>
      <c r="H28" s="76"/>
      <c r="I28" s="76"/>
      <c r="J28" s="76"/>
      <c r="K28" s="74"/>
      <c r="L28" s="76"/>
      <c r="M28" s="76"/>
      <c r="N28" s="74"/>
    </row>
    <row r="29" spans="1:14" ht="25.5">
      <c r="A29" s="72">
        <v>19</v>
      </c>
      <c r="B29" s="422"/>
      <c r="C29" s="73" t="s">
        <v>315</v>
      </c>
      <c r="D29" s="74" t="s">
        <v>316</v>
      </c>
      <c r="E29" s="75">
        <v>0.82189999999999996</v>
      </c>
      <c r="F29" s="75"/>
      <c r="G29" s="76"/>
      <c r="H29" s="76"/>
      <c r="I29" s="76"/>
      <c r="J29" s="76"/>
      <c r="K29" s="74"/>
      <c r="L29" s="76"/>
      <c r="M29" s="76"/>
      <c r="N29" s="74"/>
    </row>
    <row r="30" spans="1:14">
      <c r="A30" s="72">
        <v>20</v>
      </c>
      <c r="B30" s="422"/>
      <c r="C30" s="73" t="s">
        <v>317</v>
      </c>
      <c r="D30" s="74" t="s">
        <v>318</v>
      </c>
      <c r="E30" s="75">
        <v>0.84670000000000001</v>
      </c>
      <c r="F30" s="75"/>
      <c r="G30" s="76"/>
      <c r="H30" s="76"/>
      <c r="I30" s="76"/>
      <c r="J30" s="76"/>
      <c r="K30" s="74"/>
      <c r="L30" s="76"/>
      <c r="M30" s="76"/>
      <c r="N30" s="74"/>
    </row>
    <row r="31" spans="1:14" ht="25.5">
      <c r="A31" s="72">
        <v>21</v>
      </c>
      <c r="B31" s="422"/>
      <c r="C31" s="73" t="s">
        <v>319</v>
      </c>
      <c r="D31" s="74" t="s">
        <v>320</v>
      </c>
      <c r="E31" s="75">
        <v>0.69110000000000005</v>
      </c>
      <c r="F31" s="75"/>
      <c r="G31" s="76"/>
      <c r="H31" s="76"/>
      <c r="I31" s="76"/>
      <c r="J31" s="76"/>
      <c r="K31" s="74"/>
      <c r="L31" s="76"/>
      <c r="M31" s="76"/>
      <c r="N31" s="74"/>
    </row>
    <row r="32" spans="1:14" ht="25.5">
      <c r="A32" s="72">
        <v>22</v>
      </c>
      <c r="B32" s="422"/>
      <c r="C32" s="73" t="s">
        <v>321</v>
      </c>
      <c r="D32" s="74" t="s">
        <v>322</v>
      </c>
      <c r="E32" s="75">
        <v>0.82540000000000002</v>
      </c>
      <c r="F32" s="75"/>
      <c r="G32" s="76"/>
      <c r="H32" s="76"/>
      <c r="I32" s="76"/>
      <c r="J32" s="76"/>
      <c r="K32" s="74"/>
      <c r="L32" s="76"/>
      <c r="M32" s="76"/>
      <c r="N32" s="74"/>
    </row>
    <row r="33" spans="1:14" ht="25.5">
      <c r="A33" s="72">
        <v>23</v>
      </c>
      <c r="B33" s="422"/>
      <c r="C33" s="73" t="s">
        <v>323</v>
      </c>
      <c r="D33" s="74" t="s">
        <v>324</v>
      </c>
      <c r="E33" s="75">
        <v>0.99029999999999996</v>
      </c>
      <c r="F33" s="75"/>
      <c r="G33" s="76"/>
      <c r="H33" s="76"/>
      <c r="I33" s="76"/>
      <c r="J33" s="76"/>
      <c r="K33" s="74"/>
      <c r="L33" s="76"/>
      <c r="M33" s="76"/>
      <c r="N33" s="74"/>
    </row>
    <row r="34" spans="1:14">
      <c r="A34" s="72">
        <v>24</v>
      </c>
      <c r="B34" s="422"/>
      <c r="C34" s="73" t="s">
        <v>325</v>
      </c>
      <c r="D34" s="74" t="s">
        <v>326</v>
      </c>
      <c r="E34" s="75">
        <v>1.4467000000000001</v>
      </c>
      <c r="F34" s="75"/>
      <c r="G34" s="76"/>
      <c r="H34" s="76"/>
      <c r="I34" s="76"/>
      <c r="J34" s="76"/>
      <c r="K34" s="74"/>
      <c r="L34" s="76"/>
      <c r="M34" s="76"/>
      <c r="N34" s="74"/>
    </row>
    <row r="35" spans="1:14" ht="25.5">
      <c r="A35" s="72">
        <v>25</v>
      </c>
      <c r="B35" s="422"/>
      <c r="C35" s="73" t="s">
        <v>327</v>
      </c>
      <c r="D35" s="74" t="s">
        <v>328</v>
      </c>
      <c r="E35" s="75">
        <v>0.93420000000000003</v>
      </c>
      <c r="F35" s="75"/>
      <c r="G35" s="76"/>
      <c r="H35" s="76"/>
      <c r="I35" s="76"/>
      <c r="J35" s="76"/>
      <c r="K35" s="74"/>
      <c r="L35" s="76"/>
      <c r="M35" s="76"/>
      <c r="N35" s="74"/>
    </row>
    <row r="36" spans="1:14" ht="25.5">
      <c r="A36" s="72">
        <v>26</v>
      </c>
      <c r="B36" s="422"/>
      <c r="C36" s="73" t="s">
        <v>329</v>
      </c>
      <c r="D36" s="74" t="s">
        <v>330</v>
      </c>
      <c r="E36" s="75">
        <v>0.97060000000000002</v>
      </c>
      <c r="F36" s="75"/>
      <c r="G36" s="76"/>
      <c r="H36" s="76"/>
      <c r="I36" s="76"/>
      <c r="J36" s="76"/>
      <c r="K36" s="74"/>
      <c r="L36" s="76"/>
      <c r="M36" s="76"/>
      <c r="N36" s="74"/>
    </row>
    <row r="37" spans="1:14">
      <c r="A37" s="72">
        <v>27</v>
      </c>
      <c r="B37" s="422"/>
      <c r="C37" s="73" t="s">
        <v>331</v>
      </c>
      <c r="D37" s="74" t="s">
        <v>332</v>
      </c>
      <c r="E37" s="75">
        <v>0.87119999999999997</v>
      </c>
      <c r="F37" s="75"/>
      <c r="G37" s="76"/>
      <c r="H37" s="76"/>
      <c r="I37" s="76"/>
      <c r="J37" s="76"/>
      <c r="K37" s="74"/>
      <c r="L37" s="76"/>
      <c r="M37" s="76"/>
      <c r="N37" s="74"/>
    </row>
    <row r="38" spans="1:14" ht="25.5">
      <c r="A38" s="72">
        <v>28</v>
      </c>
      <c r="B38" s="422"/>
      <c r="C38" s="73" t="s">
        <v>333</v>
      </c>
      <c r="D38" s="74" t="s">
        <v>334</v>
      </c>
      <c r="E38" s="75">
        <v>0.48499999999999999</v>
      </c>
      <c r="F38" s="75"/>
      <c r="G38" s="76"/>
      <c r="H38" s="76"/>
      <c r="I38" s="76"/>
      <c r="J38" s="76"/>
      <c r="K38" s="74"/>
      <c r="L38" s="76"/>
      <c r="M38" s="76"/>
      <c r="N38" s="74"/>
    </row>
    <row r="39" spans="1:14" ht="25.5">
      <c r="A39" s="72">
        <v>29</v>
      </c>
      <c r="B39" s="422"/>
      <c r="C39" s="73" t="s">
        <v>335</v>
      </c>
      <c r="D39" s="74" t="s">
        <v>336</v>
      </c>
      <c r="E39" s="75">
        <v>0.8347</v>
      </c>
      <c r="F39" s="75"/>
      <c r="G39" s="76"/>
      <c r="H39" s="76"/>
      <c r="I39" s="76"/>
      <c r="J39" s="76"/>
      <c r="K39" s="74"/>
      <c r="L39" s="76"/>
      <c r="M39" s="76"/>
      <c r="N39" s="74"/>
    </row>
    <row r="40" spans="1:14">
      <c r="A40" s="72">
        <v>30</v>
      </c>
      <c r="B40" s="422"/>
      <c r="C40" s="73" t="s">
        <v>337</v>
      </c>
      <c r="D40" s="74" t="s">
        <v>338</v>
      </c>
      <c r="E40" s="75">
        <v>0.97770000000000001</v>
      </c>
      <c r="F40" s="75"/>
      <c r="G40" s="76"/>
      <c r="H40" s="76"/>
      <c r="I40" s="76"/>
      <c r="J40" s="76"/>
      <c r="K40" s="74"/>
      <c r="L40" s="76"/>
      <c r="M40" s="76"/>
      <c r="N40" s="74"/>
    </row>
    <row r="41" spans="1:14">
      <c r="A41" s="72">
        <v>31</v>
      </c>
      <c r="B41" s="422"/>
      <c r="C41" s="73" t="s">
        <v>339</v>
      </c>
      <c r="D41" s="74" t="s">
        <v>340</v>
      </c>
      <c r="E41" s="75">
        <v>1.0684</v>
      </c>
      <c r="F41" s="75"/>
      <c r="G41" s="76"/>
      <c r="H41" s="76"/>
      <c r="I41" s="76"/>
      <c r="J41" s="76"/>
      <c r="K41" s="74"/>
      <c r="L41" s="76"/>
      <c r="M41" s="76"/>
      <c r="N41" s="74"/>
    </row>
    <row r="42" spans="1:14" ht="25.5">
      <c r="A42" s="72">
        <v>32</v>
      </c>
      <c r="B42" s="422"/>
      <c r="C42" s="73" t="s">
        <v>341</v>
      </c>
      <c r="D42" s="74" t="s">
        <v>342</v>
      </c>
      <c r="E42" s="75">
        <v>0.80989999999999995</v>
      </c>
      <c r="F42" s="75"/>
      <c r="G42" s="76"/>
      <c r="H42" s="76"/>
      <c r="I42" s="76"/>
      <c r="J42" s="76"/>
      <c r="K42" s="74"/>
      <c r="L42" s="76"/>
      <c r="M42" s="76"/>
      <c r="N42" s="74"/>
    </row>
    <row r="43" spans="1:14" ht="25.5">
      <c r="A43" s="72">
        <v>33</v>
      </c>
      <c r="B43" s="422"/>
      <c r="C43" s="73" t="s">
        <v>343</v>
      </c>
      <c r="D43" s="74" t="s">
        <v>344</v>
      </c>
      <c r="E43" s="75">
        <v>0.72899999999999998</v>
      </c>
      <c r="F43" s="75"/>
      <c r="G43" s="76"/>
      <c r="H43" s="76"/>
      <c r="I43" s="76"/>
      <c r="J43" s="76"/>
      <c r="K43" s="74"/>
      <c r="L43" s="76"/>
      <c r="M43" s="76"/>
      <c r="N43" s="74"/>
    </row>
    <row r="44" spans="1:14">
      <c r="A44" s="72">
        <v>34</v>
      </c>
      <c r="B44" s="422"/>
      <c r="C44" s="73" t="s">
        <v>345</v>
      </c>
      <c r="D44" s="74" t="s">
        <v>346</v>
      </c>
      <c r="E44" s="75">
        <v>0.81020000000000003</v>
      </c>
      <c r="F44" s="75"/>
      <c r="G44" s="76"/>
      <c r="H44" s="76"/>
      <c r="I44" s="76"/>
      <c r="J44" s="76"/>
      <c r="K44" s="74"/>
      <c r="L44" s="76"/>
      <c r="M44" s="76"/>
      <c r="N44" s="74"/>
    </row>
    <row r="45" spans="1:14" ht="25.5">
      <c r="A45" s="72">
        <v>35</v>
      </c>
      <c r="B45" s="422"/>
      <c r="C45" s="73" t="s">
        <v>347</v>
      </c>
      <c r="D45" s="74" t="s">
        <v>348</v>
      </c>
      <c r="E45" s="75">
        <v>0.81489999999999996</v>
      </c>
      <c r="F45" s="75"/>
      <c r="G45" s="76"/>
      <c r="H45" s="76"/>
      <c r="I45" s="76"/>
      <c r="J45" s="76"/>
      <c r="K45" s="74"/>
      <c r="L45" s="76"/>
      <c r="M45" s="76"/>
      <c r="N45" s="74"/>
    </row>
    <row r="46" spans="1:14" ht="25.5">
      <c r="A46" s="72">
        <v>36</v>
      </c>
      <c r="B46" s="422"/>
      <c r="C46" s="73" t="s">
        <v>349</v>
      </c>
      <c r="D46" s="74" t="s">
        <v>350</v>
      </c>
      <c r="E46" s="75">
        <v>0.78939999999999999</v>
      </c>
      <c r="F46" s="75"/>
      <c r="G46" s="76"/>
      <c r="H46" s="76"/>
      <c r="I46" s="76"/>
      <c r="J46" s="76"/>
      <c r="K46" s="74"/>
      <c r="L46" s="76"/>
      <c r="M46" s="76"/>
      <c r="N46" s="74"/>
    </row>
    <row r="47" spans="1:14">
      <c r="A47" s="72">
        <v>37</v>
      </c>
      <c r="B47" s="422"/>
      <c r="C47" s="73" t="s">
        <v>351</v>
      </c>
      <c r="D47" s="74" t="s">
        <v>352</v>
      </c>
      <c r="E47" s="75">
        <v>2.6802999999999999</v>
      </c>
      <c r="F47" s="75"/>
      <c r="G47" s="76"/>
      <c r="H47" s="76"/>
      <c r="I47" s="76"/>
      <c r="J47" s="76"/>
      <c r="K47" s="74"/>
      <c r="L47" s="76"/>
      <c r="M47" s="76"/>
      <c r="N47" s="74"/>
    </row>
    <row r="48" spans="1:14">
      <c r="A48" s="72">
        <v>38</v>
      </c>
      <c r="B48" s="422"/>
      <c r="C48" s="73" t="s">
        <v>353</v>
      </c>
      <c r="D48" s="74" t="s">
        <v>352</v>
      </c>
      <c r="E48" s="75">
        <v>1.2249000000000001</v>
      </c>
      <c r="F48" s="75"/>
      <c r="G48" s="76"/>
      <c r="H48" s="76"/>
      <c r="I48" s="76"/>
      <c r="J48" s="76"/>
      <c r="K48" s="74"/>
      <c r="L48" s="76"/>
      <c r="M48" s="76"/>
      <c r="N48" s="74"/>
    </row>
    <row r="49" spans="1:14">
      <c r="A49" s="72">
        <v>39</v>
      </c>
      <c r="B49" s="423"/>
      <c r="C49" s="73" t="s">
        <v>354</v>
      </c>
      <c r="D49" s="74" t="s">
        <v>355</v>
      </c>
      <c r="E49" s="75">
        <v>0.54190000000000005</v>
      </c>
      <c r="F49" s="75"/>
      <c r="G49" s="76"/>
      <c r="H49" s="76"/>
      <c r="I49" s="76"/>
      <c r="J49" s="76"/>
      <c r="K49" s="74"/>
      <c r="L49" s="76"/>
      <c r="M49" s="76"/>
      <c r="N49" s="74"/>
    </row>
    <row r="50" spans="1:14">
      <c r="A50" s="72">
        <v>40</v>
      </c>
      <c r="B50" s="421" t="s">
        <v>278</v>
      </c>
      <c r="C50" s="73" t="s">
        <v>356</v>
      </c>
      <c r="D50" s="74" t="s">
        <v>355</v>
      </c>
      <c r="E50" s="75">
        <v>1.5616000000000001</v>
      </c>
      <c r="F50" s="75"/>
      <c r="G50" s="76"/>
      <c r="H50" s="76"/>
      <c r="I50" s="76"/>
      <c r="J50" s="76"/>
      <c r="K50" s="74"/>
      <c r="L50" s="76"/>
      <c r="M50" s="76"/>
      <c r="N50" s="74"/>
    </row>
    <row r="51" spans="1:14">
      <c r="A51" s="72">
        <v>41</v>
      </c>
      <c r="B51" s="422"/>
      <c r="C51" s="73" t="s">
        <v>357</v>
      </c>
      <c r="D51" s="74" t="s">
        <v>358</v>
      </c>
      <c r="E51" s="75">
        <v>0.97019999999999995</v>
      </c>
      <c r="F51" s="75"/>
      <c r="G51" s="76"/>
      <c r="H51" s="76"/>
      <c r="I51" s="76"/>
      <c r="J51" s="76"/>
      <c r="K51" s="74"/>
      <c r="L51" s="76"/>
      <c r="M51" s="76"/>
      <c r="N51" s="74"/>
    </row>
    <row r="52" spans="1:14">
      <c r="A52" s="72">
        <v>42</v>
      </c>
      <c r="B52" s="422"/>
      <c r="C52" s="73" t="s">
        <v>359</v>
      </c>
      <c r="D52" s="74" t="s">
        <v>360</v>
      </c>
      <c r="E52" s="75">
        <v>0.90480000000000005</v>
      </c>
      <c r="F52" s="75"/>
      <c r="G52" s="76"/>
      <c r="H52" s="76"/>
      <c r="I52" s="76"/>
      <c r="J52" s="76"/>
      <c r="K52" s="74"/>
      <c r="L52" s="76"/>
      <c r="M52" s="76"/>
      <c r="N52" s="74"/>
    </row>
    <row r="53" spans="1:14">
      <c r="A53" s="72">
        <v>43</v>
      </c>
      <c r="B53" s="422"/>
      <c r="C53" s="73" t="s">
        <v>361</v>
      </c>
      <c r="D53" s="74" t="s">
        <v>360</v>
      </c>
      <c r="E53" s="75">
        <v>0.90480000000000005</v>
      </c>
      <c r="F53" s="75"/>
      <c r="G53" s="76"/>
      <c r="H53" s="76"/>
      <c r="I53" s="76"/>
      <c r="J53" s="76"/>
      <c r="K53" s="74"/>
      <c r="L53" s="76"/>
      <c r="M53" s="76"/>
      <c r="N53" s="74"/>
    </row>
    <row r="54" spans="1:14">
      <c r="A54" s="72">
        <v>44</v>
      </c>
      <c r="B54" s="422"/>
      <c r="C54" s="73" t="s">
        <v>362</v>
      </c>
      <c r="D54" s="74" t="s">
        <v>363</v>
      </c>
      <c r="E54" s="75">
        <v>0.74299999999999999</v>
      </c>
      <c r="F54" s="75"/>
      <c r="G54" s="76"/>
      <c r="H54" s="76"/>
      <c r="I54" s="76"/>
      <c r="J54" s="76"/>
      <c r="K54" s="74"/>
      <c r="L54" s="76"/>
      <c r="M54" s="76"/>
      <c r="N54" s="74"/>
    </row>
    <row r="55" spans="1:14">
      <c r="A55" s="72">
        <v>45</v>
      </c>
      <c r="B55" s="422"/>
      <c r="C55" s="73" t="s">
        <v>364</v>
      </c>
      <c r="D55" s="74" t="s">
        <v>365</v>
      </c>
      <c r="E55" s="75">
        <v>0.9526</v>
      </c>
      <c r="F55" s="75"/>
      <c r="G55" s="76"/>
      <c r="H55" s="76"/>
      <c r="I55" s="76"/>
      <c r="J55" s="76"/>
      <c r="K55" s="74"/>
      <c r="L55" s="76"/>
      <c r="M55" s="76"/>
      <c r="N55" s="74"/>
    </row>
    <row r="56" spans="1:14">
      <c r="A56" s="72">
        <v>46</v>
      </c>
      <c r="B56" s="422"/>
      <c r="C56" s="73" t="s">
        <v>366</v>
      </c>
      <c r="D56" s="74" t="s">
        <v>367</v>
      </c>
      <c r="E56" s="75">
        <v>0.9526</v>
      </c>
      <c r="F56" s="75"/>
      <c r="G56" s="76"/>
      <c r="H56" s="76"/>
      <c r="I56" s="76"/>
      <c r="J56" s="76"/>
      <c r="K56" s="74"/>
      <c r="L56" s="76"/>
      <c r="M56" s="76"/>
      <c r="N56" s="74"/>
    </row>
    <row r="57" spans="1:14" ht="25.5">
      <c r="A57" s="72">
        <v>47</v>
      </c>
      <c r="B57" s="422"/>
      <c r="C57" s="73" t="s">
        <v>368</v>
      </c>
      <c r="D57" s="74" t="s">
        <v>369</v>
      </c>
      <c r="E57" s="75">
        <v>0.86680000000000001</v>
      </c>
      <c r="F57" s="75"/>
      <c r="G57" s="76"/>
      <c r="H57" s="76"/>
      <c r="I57" s="76"/>
      <c r="J57" s="76"/>
      <c r="K57" s="74"/>
      <c r="L57" s="76"/>
      <c r="M57" s="76"/>
      <c r="N57" s="74"/>
    </row>
    <row r="58" spans="1:14">
      <c r="A58" s="72">
        <v>48</v>
      </c>
      <c r="B58" s="422"/>
      <c r="C58" s="73" t="s">
        <v>370</v>
      </c>
      <c r="D58" s="74" t="s">
        <v>369</v>
      </c>
      <c r="E58" s="75">
        <v>1.6457999999999999</v>
      </c>
      <c r="F58" s="75"/>
      <c r="G58" s="76"/>
      <c r="H58" s="76"/>
      <c r="I58" s="76"/>
      <c r="J58" s="76"/>
      <c r="K58" s="74"/>
      <c r="L58" s="76"/>
      <c r="M58" s="76"/>
      <c r="N58" s="74"/>
    </row>
    <row r="59" spans="1:14">
      <c r="A59" s="72">
        <v>49</v>
      </c>
      <c r="B59" s="422"/>
      <c r="C59" s="73" t="s">
        <v>371</v>
      </c>
      <c r="D59" s="74" t="s">
        <v>372</v>
      </c>
      <c r="E59" s="75">
        <v>0.74750000000000005</v>
      </c>
      <c r="F59" s="75"/>
      <c r="G59" s="76"/>
      <c r="H59" s="76"/>
      <c r="I59" s="76"/>
      <c r="J59" s="76"/>
      <c r="K59" s="74"/>
      <c r="L59" s="76"/>
      <c r="M59" s="76"/>
      <c r="N59" s="74"/>
    </row>
    <row r="60" spans="1:14" ht="25.5">
      <c r="A60" s="72">
        <v>50</v>
      </c>
      <c r="B60" s="422"/>
      <c r="C60" s="73" t="s">
        <v>373</v>
      </c>
      <c r="D60" s="74" t="s">
        <v>374</v>
      </c>
      <c r="E60" s="75">
        <v>1.0344</v>
      </c>
      <c r="F60" s="75"/>
      <c r="G60" s="76"/>
      <c r="H60" s="76"/>
      <c r="I60" s="76"/>
      <c r="J60" s="76"/>
      <c r="K60" s="74"/>
      <c r="L60" s="76"/>
      <c r="M60" s="76"/>
      <c r="N60" s="74"/>
    </row>
    <row r="61" spans="1:14">
      <c r="A61" s="72">
        <v>51</v>
      </c>
      <c r="B61" s="422"/>
      <c r="C61" s="73" t="s">
        <v>375</v>
      </c>
      <c r="D61" s="74" t="s">
        <v>376</v>
      </c>
      <c r="E61" s="75">
        <v>0.7762</v>
      </c>
      <c r="F61" s="75"/>
      <c r="G61" s="76"/>
      <c r="H61" s="76"/>
      <c r="I61" s="76"/>
      <c r="J61" s="76"/>
      <c r="K61" s="74"/>
      <c r="L61" s="76"/>
      <c r="M61" s="76"/>
      <c r="N61" s="74"/>
    </row>
    <row r="62" spans="1:14" ht="25.5">
      <c r="A62" s="72">
        <v>52</v>
      </c>
      <c r="B62" s="422"/>
      <c r="C62" s="73" t="s">
        <v>377</v>
      </c>
      <c r="D62" s="74" t="s">
        <v>378</v>
      </c>
      <c r="E62" s="75">
        <v>0.93030000000000002</v>
      </c>
      <c r="F62" s="75"/>
      <c r="G62" s="76"/>
      <c r="H62" s="76"/>
      <c r="I62" s="76"/>
      <c r="J62" s="76"/>
      <c r="K62" s="74"/>
      <c r="L62" s="76"/>
      <c r="M62" s="76"/>
      <c r="N62" s="74"/>
    </row>
    <row r="63" spans="1:14" ht="25.5">
      <c r="A63" s="72">
        <v>53</v>
      </c>
      <c r="B63" s="422"/>
      <c r="C63" s="73" t="s">
        <v>379</v>
      </c>
      <c r="D63" s="74" t="s">
        <v>380</v>
      </c>
      <c r="E63" s="75">
        <v>0.78620000000000001</v>
      </c>
      <c r="F63" s="75"/>
      <c r="G63" s="76"/>
      <c r="H63" s="76"/>
      <c r="I63" s="76"/>
      <c r="J63" s="76"/>
      <c r="K63" s="74"/>
      <c r="L63" s="76"/>
      <c r="M63" s="76"/>
      <c r="N63" s="74"/>
    </row>
    <row r="64" spans="1:14">
      <c r="A64" s="72">
        <v>54</v>
      </c>
      <c r="B64" s="422"/>
      <c r="C64" s="73" t="s">
        <v>381</v>
      </c>
      <c r="D64" s="74" t="s">
        <v>382</v>
      </c>
      <c r="E64" s="75">
        <v>1.206</v>
      </c>
      <c r="F64" s="75"/>
      <c r="G64" s="76"/>
      <c r="H64" s="76"/>
      <c r="I64" s="76"/>
      <c r="J64" s="76"/>
      <c r="K64" s="74"/>
      <c r="L64" s="76"/>
      <c r="M64" s="76"/>
      <c r="N64" s="74"/>
    </row>
    <row r="65" spans="1:14" ht="25.5">
      <c r="A65" s="72">
        <v>55</v>
      </c>
      <c r="B65" s="422"/>
      <c r="C65" s="73" t="s">
        <v>383</v>
      </c>
      <c r="D65" s="74" t="s">
        <v>384</v>
      </c>
      <c r="E65" s="75">
        <v>0.90169999999999995</v>
      </c>
      <c r="F65" s="75"/>
      <c r="G65" s="76"/>
      <c r="H65" s="76"/>
      <c r="I65" s="76"/>
      <c r="J65" s="76"/>
      <c r="K65" s="74"/>
      <c r="L65" s="76"/>
      <c r="M65" s="76"/>
      <c r="N65" s="74"/>
    </row>
    <row r="66" spans="1:14">
      <c r="A66" s="72">
        <v>56</v>
      </c>
      <c r="B66" s="422"/>
      <c r="C66" s="73" t="s">
        <v>385</v>
      </c>
      <c r="D66" s="74" t="s">
        <v>386</v>
      </c>
      <c r="E66" s="75">
        <v>0.95799999999999996</v>
      </c>
      <c r="F66" s="75"/>
      <c r="G66" s="76"/>
      <c r="H66" s="76"/>
      <c r="I66" s="76"/>
      <c r="J66" s="76"/>
      <c r="K66" s="74"/>
      <c r="L66" s="76"/>
      <c r="M66" s="76"/>
      <c r="N66" s="74"/>
    </row>
    <row r="67" spans="1:14">
      <c r="A67" s="72">
        <v>57</v>
      </c>
      <c r="B67" s="422"/>
      <c r="C67" s="73" t="s">
        <v>387</v>
      </c>
      <c r="D67" s="74" t="s">
        <v>388</v>
      </c>
      <c r="E67" s="78">
        <v>2.1861999999999999</v>
      </c>
      <c r="F67" s="78"/>
      <c r="G67" s="76"/>
      <c r="H67" s="76"/>
      <c r="I67" s="76"/>
      <c r="J67" s="76"/>
      <c r="K67" s="74"/>
      <c r="L67" s="76"/>
      <c r="M67" s="76"/>
      <c r="N67" s="74"/>
    </row>
    <row r="68" spans="1:14" ht="25.5">
      <c r="A68" s="72">
        <v>58</v>
      </c>
      <c r="B68" s="422"/>
      <c r="C68" s="73" t="s">
        <v>389</v>
      </c>
      <c r="D68" s="74" t="s">
        <v>390</v>
      </c>
      <c r="E68" s="78">
        <v>0.92459999999999998</v>
      </c>
      <c r="F68" s="78"/>
      <c r="G68" s="76"/>
      <c r="H68" s="76"/>
      <c r="I68" s="76"/>
      <c r="J68" s="76"/>
      <c r="K68" s="74"/>
      <c r="L68" s="76"/>
      <c r="M68" s="76"/>
      <c r="N68" s="74"/>
    </row>
    <row r="69" spans="1:14">
      <c r="A69" s="72">
        <v>59</v>
      </c>
      <c r="B69" s="422"/>
      <c r="C69" s="73" t="s">
        <v>391</v>
      </c>
      <c r="D69" s="74" t="s">
        <v>392</v>
      </c>
      <c r="E69" s="78">
        <v>0.94489999999999996</v>
      </c>
      <c r="F69" s="78"/>
      <c r="G69" s="76"/>
      <c r="H69" s="76"/>
      <c r="I69" s="76"/>
      <c r="J69" s="76"/>
      <c r="K69" s="74"/>
      <c r="L69" s="76"/>
      <c r="M69" s="76"/>
      <c r="N69" s="74"/>
    </row>
    <row r="70" spans="1:14">
      <c r="A70" s="72">
        <v>60</v>
      </c>
      <c r="B70" s="422"/>
      <c r="C70" s="73" t="s">
        <v>393</v>
      </c>
      <c r="D70" s="74" t="s">
        <v>392</v>
      </c>
      <c r="E70" s="78">
        <v>1.7682</v>
      </c>
      <c r="F70" s="78"/>
      <c r="G70" s="76"/>
      <c r="H70" s="76"/>
      <c r="I70" s="76"/>
      <c r="J70" s="76"/>
      <c r="K70" s="74"/>
      <c r="L70" s="76"/>
      <c r="M70" s="76"/>
      <c r="N70" s="74"/>
    </row>
    <row r="71" spans="1:14" ht="25.5">
      <c r="A71" s="72">
        <v>61</v>
      </c>
      <c r="B71" s="422"/>
      <c r="C71" s="73" t="s">
        <v>394</v>
      </c>
      <c r="D71" s="74" t="s">
        <v>395</v>
      </c>
      <c r="E71" s="78">
        <v>1.0587</v>
      </c>
      <c r="F71" s="78"/>
      <c r="G71" s="76"/>
      <c r="H71" s="76"/>
      <c r="I71" s="76"/>
      <c r="J71" s="76"/>
      <c r="K71" s="74"/>
      <c r="L71" s="76"/>
      <c r="M71" s="76"/>
      <c r="N71" s="74"/>
    </row>
    <row r="72" spans="1:14" ht="25.5">
      <c r="A72" s="72">
        <v>62</v>
      </c>
      <c r="B72" s="422"/>
      <c r="C72" s="73" t="s">
        <v>396</v>
      </c>
      <c r="D72" s="74" t="s">
        <v>395</v>
      </c>
      <c r="E72" s="78">
        <v>1.1803999999999999</v>
      </c>
      <c r="F72" s="78"/>
      <c r="G72" s="76"/>
      <c r="H72" s="76"/>
      <c r="I72" s="76"/>
      <c r="J72" s="76"/>
      <c r="K72" s="74"/>
      <c r="L72" s="76"/>
      <c r="M72" s="76"/>
      <c r="N72" s="74"/>
    </row>
    <row r="73" spans="1:14" ht="38.25">
      <c r="A73" s="72">
        <v>63</v>
      </c>
      <c r="B73" s="422"/>
      <c r="C73" s="73" t="s">
        <v>397</v>
      </c>
      <c r="D73" s="74" t="s">
        <v>398</v>
      </c>
      <c r="E73" s="75">
        <v>1.1758999999999999</v>
      </c>
      <c r="F73" s="75"/>
      <c r="G73" s="76"/>
      <c r="H73" s="76"/>
      <c r="I73" s="76"/>
      <c r="J73" s="76"/>
      <c r="K73" s="74"/>
      <c r="L73" s="76"/>
      <c r="M73" s="76"/>
      <c r="N73" s="74"/>
    </row>
    <row r="74" spans="1:14" ht="38.25">
      <c r="A74" s="72">
        <v>64</v>
      </c>
      <c r="B74" s="422"/>
      <c r="C74" s="73" t="s">
        <v>399</v>
      </c>
      <c r="D74" s="74" t="s">
        <v>400</v>
      </c>
      <c r="E74" s="75">
        <v>1.6932</v>
      </c>
      <c r="F74" s="75"/>
      <c r="G74" s="76"/>
      <c r="H74" s="76"/>
      <c r="I74" s="76"/>
      <c r="J74" s="76"/>
      <c r="K74" s="74"/>
      <c r="L74" s="76"/>
      <c r="M74" s="76"/>
      <c r="N74" s="74"/>
    </row>
    <row r="75" spans="1:14" ht="89.25">
      <c r="A75" s="72">
        <v>65</v>
      </c>
      <c r="B75" s="422"/>
      <c r="C75" s="73" t="s">
        <v>401</v>
      </c>
      <c r="D75" s="74" t="s">
        <v>402</v>
      </c>
      <c r="E75" s="75">
        <v>1.0414000000000001</v>
      </c>
      <c r="F75" s="75"/>
      <c r="G75" s="76"/>
      <c r="H75" s="76"/>
      <c r="I75" s="76"/>
      <c r="J75" s="76"/>
      <c r="K75" s="74"/>
      <c r="L75" s="76"/>
      <c r="M75" s="76"/>
      <c r="N75" s="74"/>
    </row>
    <row r="76" spans="1:14" ht="51">
      <c r="A76" s="72">
        <v>66</v>
      </c>
      <c r="B76" s="422"/>
      <c r="C76" s="73" t="s">
        <v>403</v>
      </c>
      <c r="D76" s="74" t="s">
        <v>404</v>
      </c>
      <c r="E76" s="75">
        <v>1.1986000000000001</v>
      </c>
      <c r="F76" s="75"/>
      <c r="G76" s="76"/>
      <c r="H76" s="76"/>
      <c r="I76" s="76"/>
      <c r="J76" s="76"/>
      <c r="K76" s="74"/>
      <c r="L76" s="76"/>
      <c r="M76" s="76"/>
      <c r="N76" s="74"/>
    </row>
    <row r="77" spans="1:14" ht="25.5">
      <c r="A77" s="72">
        <v>67</v>
      </c>
      <c r="B77" s="422"/>
      <c r="C77" s="73" t="s">
        <v>405</v>
      </c>
      <c r="D77" s="74" t="s">
        <v>406</v>
      </c>
      <c r="E77" s="75">
        <v>0.85840000000000005</v>
      </c>
      <c r="F77" s="75"/>
      <c r="G77" s="76"/>
      <c r="H77" s="76"/>
      <c r="I77" s="76"/>
      <c r="J77" s="76"/>
      <c r="K77" s="74"/>
      <c r="L77" s="76"/>
      <c r="M77" s="76"/>
      <c r="N77" s="74"/>
    </row>
    <row r="78" spans="1:14" ht="25.5">
      <c r="A78" s="72">
        <v>68</v>
      </c>
      <c r="B78" s="422"/>
      <c r="C78" s="73" t="s">
        <v>407</v>
      </c>
      <c r="D78" s="74" t="s">
        <v>408</v>
      </c>
      <c r="E78" s="75">
        <v>0.81110000000000004</v>
      </c>
      <c r="F78" s="75"/>
      <c r="G78" s="76"/>
      <c r="H78" s="76"/>
      <c r="I78" s="76"/>
      <c r="J78" s="76"/>
      <c r="K78" s="74"/>
      <c r="L78" s="76"/>
      <c r="M78" s="76"/>
      <c r="N78" s="74"/>
    </row>
    <row r="79" spans="1:14" ht="25.5">
      <c r="A79" s="72">
        <v>69</v>
      </c>
      <c r="B79" s="422"/>
      <c r="C79" s="73" t="s">
        <v>409</v>
      </c>
      <c r="D79" s="74" t="s">
        <v>410</v>
      </c>
      <c r="E79" s="78">
        <v>0.95960000000000001</v>
      </c>
      <c r="F79" s="78"/>
      <c r="G79" s="76"/>
      <c r="H79" s="76"/>
      <c r="I79" s="76"/>
      <c r="J79" s="76"/>
      <c r="K79" s="74"/>
      <c r="L79" s="76"/>
      <c r="M79" s="76"/>
      <c r="N79" s="74"/>
    </row>
    <row r="80" spans="1:14" ht="38.25">
      <c r="A80" s="72">
        <v>70</v>
      </c>
      <c r="B80" s="422"/>
      <c r="C80" s="73" t="s">
        <v>411</v>
      </c>
      <c r="D80" s="74" t="s">
        <v>412</v>
      </c>
      <c r="E80" s="75">
        <v>0.79990000000000006</v>
      </c>
      <c r="F80" s="75"/>
      <c r="G80" s="76"/>
      <c r="H80" s="76"/>
      <c r="I80" s="76"/>
      <c r="J80" s="76"/>
      <c r="K80" s="74"/>
      <c r="L80" s="76"/>
      <c r="M80" s="76"/>
      <c r="N80" s="74"/>
    </row>
    <row r="81" spans="1:14" ht="25.5">
      <c r="A81" s="72">
        <v>71</v>
      </c>
      <c r="B81" s="422"/>
      <c r="C81" s="73" t="s">
        <v>413</v>
      </c>
      <c r="D81" s="74" t="s">
        <v>414</v>
      </c>
      <c r="E81" s="75">
        <v>1.0092000000000001</v>
      </c>
      <c r="F81" s="75"/>
      <c r="G81" s="76"/>
      <c r="H81" s="76"/>
      <c r="I81" s="76"/>
      <c r="J81" s="76"/>
      <c r="K81" s="74"/>
      <c r="L81" s="76"/>
      <c r="M81" s="76"/>
      <c r="N81" s="74"/>
    </row>
    <row r="82" spans="1:14" ht="25.5">
      <c r="A82" s="72">
        <v>72</v>
      </c>
      <c r="B82" s="422"/>
      <c r="C82" s="73" t="s">
        <v>415</v>
      </c>
      <c r="D82" s="74" t="s">
        <v>416</v>
      </c>
      <c r="E82" s="75">
        <v>0.85409999999999997</v>
      </c>
      <c r="F82" s="75"/>
      <c r="G82" s="76"/>
      <c r="H82" s="76"/>
      <c r="I82" s="76"/>
      <c r="J82" s="76"/>
      <c r="K82" s="74"/>
      <c r="L82" s="76"/>
      <c r="M82" s="76"/>
      <c r="N82" s="74"/>
    </row>
    <row r="83" spans="1:14">
      <c r="A83" s="72">
        <v>73</v>
      </c>
      <c r="B83" s="422"/>
      <c r="C83" s="73" t="s">
        <v>417</v>
      </c>
      <c r="D83" s="74" t="s">
        <v>418</v>
      </c>
      <c r="E83" s="75">
        <v>0.76319999999999999</v>
      </c>
      <c r="F83" s="75"/>
      <c r="G83" s="76"/>
      <c r="H83" s="76"/>
      <c r="I83" s="76"/>
      <c r="J83" s="76"/>
      <c r="K83" s="74"/>
      <c r="L83" s="76"/>
      <c r="M83" s="76"/>
      <c r="N83" s="74"/>
    </row>
    <row r="84" spans="1:14" ht="25.5">
      <c r="A84" s="72">
        <v>74</v>
      </c>
      <c r="B84" s="422"/>
      <c r="C84" s="73" t="s">
        <v>419</v>
      </c>
      <c r="D84" s="74" t="s">
        <v>420</v>
      </c>
      <c r="E84" s="75">
        <v>0.7621</v>
      </c>
      <c r="F84" s="75"/>
      <c r="G84" s="76"/>
      <c r="H84" s="76"/>
      <c r="I84" s="76"/>
      <c r="J84" s="76"/>
      <c r="K84" s="74"/>
      <c r="L84" s="76"/>
      <c r="M84" s="76"/>
      <c r="N84" s="74"/>
    </row>
    <row r="85" spans="1:14">
      <c r="A85" s="72">
        <v>75</v>
      </c>
      <c r="B85" s="422"/>
      <c r="C85" s="73" t="s">
        <v>421</v>
      </c>
      <c r="D85" s="74" t="s">
        <v>422</v>
      </c>
      <c r="E85" s="75">
        <v>0.72909999999999997</v>
      </c>
      <c r="F85" s="75"/>
      <c r="G85" s="76"/>
      <c r="H85" s="76"/>
      <c r="I85" s="76"/>
      <c r="J85" s="76"/>
      <c r="K85" s="74"/>
      <c r="L85" s="76"/>
      <c r="M85" s="76"/>
      <c r="N85" s="74"/>
    </row>
    <row r="86" spans="1:14">
      <c r="A86" s="72">
        <v>76</v>
      </c>
      <c r="B86" s="422"/>
      <c r="C86" s="73" t="s">
        <v>423</v>
      </c>
      <c r="D86" s="74" t="s">
        <v>424</v>
      </c>
      <c r="E86" s="75">
        <v>0.72499999999999998</v>
      </c>
      <c r="F86" s="75"/>
      <c r="G86" s="76"/>
      <c r="H86" s="76"/>
      <c r="I86" s="76"/>
      <c r="J86" s="76"/>
      <c r="K86" s="74"/>
      <c r="L86" s="76"/>
      <c r="M86" s="76"/>
      <c r="N86" s="74"/>
    </row>
    <row r="87" spans="1:14" ht="25.5">
      <c r="A87" s="72">
        <v>77</v>
      </c>
      <c r="B87" s="422"/>
      <c r="C87" s="73" t="s">
        <v>425</v>
      </c>
      <c r="D87" s="74" t="s">
        <v>426</v>
      </c>
      <c r="E87" s="75">
        <v>1.2511000000000001</v>
      </c>
      <c r="F87" s="75"/>
      <c r="G87" s="76"/>
      <c r="H87" s="76"/>
      <c r="I87" s="76"/>
      <c r="J87" s="76"/>
      <c r="K87" s="74"/>
      <c r="L87" s="76"/>
      <c r="M87" s="76"/>
      <c r="N87" s="74"/>
    </row>
    <row r="88" spans="1:14">
      <c r="A88" s="72">
        <v>78</v>
      </c>
      <c r="B88" s="422"/>
      <c r="C88" s="73" t="s">
        <v>427</v>
      </c>
      <c r="D88" s="74" t="s">
        <v>428</v>
      </c>
      <c r="E88" s="75">
        <v>1.5373000000000001</v>
      </c>
      <c r="F88" s="75"/>
      <c r="G88" s="76"/>
      <c r="H88" s="76"/>
      <c r="I88" s="76"/>
      <c r="J88" s="76"/>
      <c r="K88" s="74"/>
      <c r="L88" s="76"/>
      <c r="M88" s="76"/>
      <c r="N88" s="74"/>
    </row>
    <row r="89" spans="1:14">
      <c r="A89" s="72">
        <v>79</v>
      </c>
      <c r="B89" s="422"/>
      <c r="C89" s="73" t="s">
        <v>429</v>
      </c>
      <c r="D89" s="74" t="s">
        <v>430</v>
      </c>
      <c r="E89" s="75">
        <v>0.82169999999999999</v>
      </c>
      <c r="F89" s="75"/>
      <c r="G89" s="76"/>
      <c r="H89" s="76"/>
      <c r="I89" s="76"/>
      <c r="J89" s="76"/>
      <c r="K89" s="74"/>
      <c r="L89" s="76"/>
      <c r="M89" s="76"/>
      <c r="N89" s="74"/>
    </row>
    <row r="90" spans="1:14" ht="38.25">
      <c r="A90" s="72">
        <v>80</v>
      </c>
      <c r="B90" s="422"/>
      <c r="C90" s="73" t="s">
        <v>431</v>
      </c>
      <c r="D90" s="74" t="s">
        <v>432</v>
      </c>
      <c r="E90" s="75">
        <v>1.5024</v>
      </c>
      <c r="F90" s="75"/>
      <c r="G90" s="76"/>
      <c r="H90" s="76"/>
      <c r="I90" s="76"/>
      <c r="J90" s="76"/>
      <c r="K90" s="74"/>
      <c r="L90" s="76"/>
      <c r="M90" s="76"/>
      <c r="N90" s="74"/>
    </row>
    <row r="91" spans="1:14">
      <c r="A91" s="72">
        <v>81</v>
      </c>
      <c r="B91" s="422"/>
      <c r="C91" s="73" t="s">
        <v>433</v>
      </c>
      <c r="D91" s="74" t="s">
        <v>434</v>
      </c>
      <c r="E91" s="75">
        <v>1.0173000000000001</v>
      </c>
      <c r="F91" s="75"/>
      <c r="G91" s="76"/>
      <c r="H91" s="76"/>
      <c r="I91" s="76"/>
      <c r="J91" s="76"/>
      <c r="K91" s="74"/>
      <c r="L91" s="76"/>
      <c r="M91" s="76"/>
      <c r="N91" s="74"/>
    </row>
    <row r="92" spans="1:14" ht="25.5">
      <c r="A92" s="72">
        <v>82</v>
      </c>
      <c r="B92" s="422"/>
      <c r="C92" s="73" t="s">
        <v>435</v>
      </c>
      <c r="D92" s="74" t="s">
        <v>436</v>
      </c>
      <c r="E92" s="75">
        <v>0.95669999999999999</v>
      </c>
      <c r="F92" s="75"/>
      <c r="G92" s="76"/>
      <c r="H92" s="76"/>
      <c r="I92" s="76"/>
      <c r="J92" s="76"/>
      <c r="K92" s="74"/>
      <c r="L92" s="76"/>
      <c r="M92" s="76"/>
      <c r="N92" s="74"/>
    </row>
    <row r="93" spans="1:14">
      <c r="A93" s="72">
        <v>83</v>
      </c>
      <c r="B93" s="422"/>
      <c r="C93" s="73" t="s">
        <v>437</v>
      </c>
      <c r="D93" s="74" t="s">
        <v>438</v>
      </c>
      <c r="E93" s="75">
        <v>1.3369</v>
      </c>
      <c r="F93" s="75"/>
      <c r="G93" s="76"/>
      <c r="H93" s="76"/>
      <c r="I93" s="76"/>
      <c r="J93" s="76"/>
      <c r="K93" s="74"/>
      <c r="L93" s="76"/>
      <c r="M93" s="76"/>
      <c r="N93" s="74"/>
    </row>
    <row r="94" spans="1:14">
      <c r="A94" s="72">
        <v>84</v>
      </c>
      <c r="B94" s="423"/>
      <c r="C94" s="73" t="s">
        <v>439</v>
      </c>
      <c r="D94" s="74" t="s">
        <v>440</v>
      </c>
      <c r="E94" s="75">
        <v>1.1209</v>
      </c>
      <c r="F94" s="75"/>
      <c r="G94" s="76"/>
      <c r="H94" s="76"/>
      <c r="I94" s="76"/>
      <c r="J94" s="76"/>
      <c r="K94" s="74"/>
      <c r="L94" s="76"/>
      <c r="M94" s="76"/>
      <c r="N94" s="74"/>
    </row>
    <row r="95" spans="1:14">
      <c r="A95" s="72">
        <v>85</v>
      </c>
      <c r="B95" s="421" t="s">
        <v>278</v>
      </c>
      <c r="C95" s="73" t="s">
        <v>441</v>
      </c>
      <c r="D95" s="74" t="s">
        <v>440</v>
      </c>
      <c r="E95" s="75">
        <v>1.7811999999999999</v>
      </c>
      <c r="F95" s="75"/>
      <c r="G95" s="76"/>
      <c r="H95" s="76"/>
      <c r="I95" s="76"/>
      <c r="J95" s="76"/>
      <c r="K95" s="74"/>
      <c r="L95" s="76"/>
      <c r="M95" s="76"/>
      <c r="N95" s="74"/>
    </row>
    <row r="96" spans="1:14" ht="25.5">
      <c r="A96" s="72">
        <v>86</v>
      </c>
      <c r="B96" s="422"/>
      <c r="C96" s="73" t="s">
        <v>442</v>
      </c>
      <c r="D96" s="74" t="s">
        <v>443</v>
      </c>
      <c r="E96" s="75">
        <v>0.89159999999999995</v>
      </c>
      <c r="F96" s="75"/>
      <c r="G96" s="76"/>
      <c r="H96" s="76"/>
      <c r="I96" s="76"/>
      <c r="J96" s="76"/>
      <c r="K96" s="74"/>
      <c r="L96" s="76"/>
      <c r="M96" s="76"/>
      <c r="N96" s="74"/>
    </row>
    <row r="97" spans="1:14" ht="25.5">
      <c r="A97" s="72">
        <v>87</v>
      </c>
      <c r="B97" s="422"/>
      <c r="C97" s="73" t="s">
        <v>444</v>
      </c>
      <c r="D97" s="74" t="s">
        <v>445</v>
      </c>
      <c r="E97" s="75">
        <v>0.86170000000000002</v>
      </c>
      <c r="F97" s="75"/>
      <c r="G97" s="76"/>
      <c r="H97" s="76"/>
      <c r="I97" s="76"/>
      <c r="J97" s="76"/>
      <c r="K97" s="74"/>
      <c r="L97" s="76"/>
      <c r="M97" s="76"/>
      <c r="N97" s="74"/>
    </row>
    <row r="98" spans="1:14" ht="25.5">
      <c r="A98" s="72">
        <v>88</v>
      </c>
      <c r="B98" s="422"/>
      <c r="C98" s="73" t="s">
        <v>446</v>
      </c>
      <c r="D98" s="74" t="s">
        <v>447</v>
      </c>
      <c r="E98" s="75">
        <v>1.9975000000000001</v>
      </c>
      <c r="F98" s="75"/>
      <c r="G98" s="76"/>
      <c r="H98" s="76"/>
      <c r="I98" s="76"/>
      <c r="J98" s="76"/>
      <c r="K98" s="74"/>
      <c r="L98" s="76"/>
      <c r="M98" s="76"/>
      <c r="N98" s="74"/>
    </row>
    <row r="99" spans="1:14">
      <c r="A99" s="72">
        <v>89</v>
      </c>
      <c r="B99" s="422"/>
      <c r="C99" s="73" t="s">
        <v>448</v>
      </c>
      <c r="D99" s="74" t="s">
        <v>438</v>
      </c>
      <c r="E99" s="75">
        <v>1.2042999999999999</v>
      </c>
      <c r="F99" s="75"/>
      <c r="G99" s="76"/>
      <c r="H99" s="76"/>
      <c r="I99" s="76"/>
      <c r="J99" s="76"/>
      <c r="K99" s="74"/>
      <c r="L99" s="76"/>
      <c r="M99" s="76"/>
      <c r="N99" s="74"/>
    </row>
    <row r="100" spans="1:14" ht="25.5">
      <c r="A100" s="72">
        <v>90</v>
      </c>
      <c r="B100" s="422"/>
      <c r="C100" s="73" t="s">
        <v>449</v>
      </c>
      <c r="D100" s="74" t="s">
        <v>438</v>
      </c>
      <c r="E100" s="75">
        <v>1.2042999999999999</v>
      </c>
      <c r="F100" s="75"/>
      <c r="G100" s="76"/>
      <c r="H100" s="76"/>
      <c r="I100" s="76"/>
      <c r="J100" s="76"/>
      <c r="K100" s="74"/>
      <c r="L100" s="76"/>
      <c r="M100" s="76"/>
      <c r="N100" s="74"/>
    </row>
    <row r="101" spans="1:14" ht="25.5">
      <c r="A101" s="72">
        <v>91</v>
      </c>
      <c r="B101" s="422"/>
      <c r="C101" s="73" t="s">
        <v>450</v>
      </c>
      <c r="D101" s="74" t="s">
        <v>451</v>
      </c>
      <c r="E101" s="75">
        <v>1.0925</v>
      </c>
      <c r="F101" s="75"/>
      <c r="G101" s="76"/>
      <c r="H101" s="76"/>
      <c r="I101" s="76"/>
      <c r="J101" s="76"/>
      <c r="K101" s="74"/>
      <c r="L101" s="76"/>
      <c r="M101" s="76"/>
      <c r="N101" s="74"/>
    </row>
    <row r="102" spans="1:14">
      <c r="A102" s="72">
        <v>92</v>
      </c>
      <c r="B102" s="422"/>
      <c r="C102" s="73" t="s">
        <v>452</v>
      </c>
      <c r="D102" s="74" t="s">
        <v>451</v>
      </c>
      <c r="E102" s="75">
        <v>1.2454000000000001</v>
      </c>
      <c r="F102" s="75"/>
      <c r="G102" s="76"/>
      <c r="H102" s="76"/>
      <c r="I102" s="76"/>
      <c r="J102" s="76"/>
      <c r="K102" s="74"/>
      <c r="L102" s="76"/>
      <c r="M102" s="76"/>
      <c r="N102" s="74"/>
    </row>
    <row r="103" spans="1:14">
      <c r="A103" s="72">
        <v>93</v>
      </c>
      <c r="B103" s="422"/>
      <c r="C103" s="73" t="s">
        <v>453</v>
      </c>
      <c r="D103" s="74" t="s">
        <v>451</v>
      </c>
      <c r="E103" s="75">
        <v>1.2209000000000001</v>
      </c>
      <c r="F103" s="75"/>
      <c r="G103" s="76"/>
      <c r="H103" s="76"/>
      <c r="I103" s="76"/>
      <c r="J103" s="76"/>
      <c r="K103" s="74"/>
      <c r="L103" s="76"/>
      <c r="M103" s="76"/>
      <c r="N103" s="74"/>
    </row>
    <row r="104" spans="1:14" ht="25.5">
      <c r="A104" s="72">
        <v>94</v>
      </c>
      <c r="B104" s="422"/>
      <c r="C104" s="73" t="s">
        <v>454</v>
      </c>
      <c r="D104" s="74" t="s">
        <v>455</v>
      </c>
      <c r="E104" s="75">
        <v>0.7913</v>
      </c>
      <c r="F104" s="75"/>
      <c r="G104" s="76"/>
      <c r="H104" s="76"/>
      <c r="I104" s="76"/>
      <c r="J104" s="76"/>
      <c r="K104" s="74"/>
      <c r="L104" s="76"/>
      <c r="M104" s="76"/>
      <c r="N104" s="74"/>
    </row>
    <row r="105" spans="1:14" ht="25.5">
      <c r="A105" s="72">
        <v>95</v>
      </c>
      <c r="B105" s="422"/>
      <c r="C105" s="73" t="s">
        <v>456</v>
      </c>
      <c r="D105" s="74" t="s">
        <v>457</v>
      </c>
      <c r="E105" s="75">
        <v>0.95209999999999995</v>
      </c>
      <c r="F105" s="75"/>
      <c r="G105" s="76"/>
      <c r="H105" s="76"/>
      <c r="I105" s="76"/>
      <c r="J105" s="76"/>
      <c r="K105" s="74"/>
      <c r="L105" s="76"/>
      <c r="M105" s="76"/>
      <c r="N105" s="74"/>
    </row>
    <row r="106" spans="1:14">
      <c r="A106" s="72">
        <v>96</v>
      </c>
      <c r="B106" s="422"/>
      <c r="C106" s="73" t="s">
        <v>458</v>
      </c>
      <c r="D106" s="74" t="s">
        <v>459</v>
      </c>
      <c r="E106" s="75">
        <v>1.3279000000000001</v>
      </c>
      <c r="F106" s="75"/>
      <c r="G106" s="76"/>
      <c r="H106" s="76"/>
      <c r="I106" s="76"/>
      <c r="J106" s="76"/>
      <c r="K106" s="74"/>
      <c r="L106" s="76"/>
      <c r="M106" s="76"/>
      <c r="N106" s="74"/>
    </row>
    <row r="107" spans="1:14" ht="25.5">
      <c r="A107" s="72">
        <v>97</v>
      </c>
      <c r="B107" s="422"/>
      <c r="C107" s="73" t="s">
        <v>460</v>
      </c>
      <c r="D107" s="74" t="s">
        <v>459</v>
      </c>
      <c r="E107" s="75">
        <v>0.70479999999999998</v>
      </c>
      <c r="F107" s="75"/>
      <c r="G107" s="76"/>
      <c r="H107" s="76"/>
      <c r="I107" s="76"/>
      <c r="J107" s="76"/>
      <c r="K107" s="74"/>
      <c r="L107" s="76"/>
      <c r="M107" s="76"/>
      <c r="N107" s="74"/>
    </row>
    <row r="108" spans="1:14">
      <c r="A108" s="72">
        <v>98</v>
      </c>
      <c r="B108" s="422"/>
      <c r="C108" s="73" t="s">
        <v>461</v>
      </c>
      <c r="D108" s="74" t="s">
        <v>462</v>
      </c>
      <c r="E108" s="75">
        <v>0.85460000000000003</v>
      </c>
      <c r="F108" s="75"/>
      <c r="G108" s="76"/>
      <c r="H108" s="76"/>
      <c r="I108" s="76"/>
      <c r="J108" s="76"/>
      <c r="K108" s="74"/>
      <c r="L108" s="76"/>
      <c r="M108" s="76"/>
      <c r="N108" s="74"/>
    </row>
    <row r="109" spans="1:14">
      <c r="A109" s="72">
        <v>99</v>
      </c>
      <c r="B109" s="422"/>
      <c r="C109" s="73" t="s">
        <v>463</v>
      </c>
      <c r="D109" s="74" t="s">
        <v>464</v>
      </c>
      <c r="E109" s="75">
        <v>0.79559999999999997</v>
      </c>
      <c r="F109" s="75"/>
      <c r="G109" s="76"/>
      <c r="H109" s="76"/>
      <c r="I109" s="76"/>
      <c r="J109" s="76"/>
      <c r="K109" s="74"/>
      <c r="L109" s="76"/>
      <c r="M109" s="76"/>
      <c r="N109" s="74"/>
    </row>
    <row r="110" spans="1:14">
      <c r="A110" s="72">
        <v>100</v>
      </c>
      <c r="B110" s="422"/>
      <c r="C110" s="73" t="s">
        <v>465</v>
      </c>
      <c r="D110" s="74" t="s">
        <v>466</v>
      </c>
      <c r="E110" s="75">
        <v>0.84230000000000005</v>
      </c>
      <c r="F110" s="75"/>
      <c r="G110" s="76"/>
      <c r="H110" s="76"/>
      <c r="I110" s="76"/>
      <c r="J110" s="76"/>
      <c r="K110" s="74"/>
      <c r="L110" s="76"/>
      <c r="M110" s="76"/>
      <c r="N110" s="74"/>
    </row>
    <row r="111" spans="1:14">
      <c r="A111" s="72">
        <v>101</v>
      </c>
      <c r="B111" s="422"/>
      <c r="C111" s="73" t="s">
        <v>467</v>
      </c>
      <c r="D111" s="74" t="s">
        <v>468</v>
      </c>
      <c r="E111" s="75">
        <v>0.76580000000000004</v>
      </c>
      <c r="F111" s="75"/>
      <c r="G111" s="76"/>
      <c r="H111" s="76"/>
      <c r="I111" s="76"/>
      <c r="J111" s="76"/>
      <c r="K111" s="74"/>
      <c r="L111" s="76"/>
      <c r="M111" s="76"/>
      <c r="N111" s="74"/>
    </row>
    <row r="112" spans="1:14" ht="25.5">
      <c r="A112" s="72">
        <v>102</v>
      </c>
      <c r="B112" s="422"/>
      <c r="C112" s="73" t="s">
        <v>469</v>
      </c>
      <c r="D112" s="74" t="s">
        <v>470</v>
      </c>
      <c r="E112" s="75">
        <v>0.61660000000000004</v>
      </c>
      <c r="F112" s="75"/>
      <c r="G112" s="76"/>
      <c r="H112" s="76"/>
      <c r="I112" s="76"/>
      <c r="J112" s="76"/>
      <c r="K112" s="74"/>
      <c r="L112" s="76"/>
      <c r="M112" s="76"/>
      <c r="N112" s="74"/>
    </row>
    <row r="113" spans="1:14" ht="25.5">
      <c r="A113" s="72">
        <v>103</v>
      </c>
      <c r="B113" s="422"/>
      <c r="C113" s="73" t="s">
        <v>471</v>
      </c>
      <c r="D113" s="74" t="s">
        <v>472</v>
      </c>
      <c r="E113" s="75">
        <v>1.0241</v>
      </c>
      <c r="F113" s="75"/>
      <c r="G113" s="76"/>
      <c r="H113" s="76"/>
      <c r="I113" s="76"/>
      <c r="J113" s="76"/>
      <c r="K113" s="74"/>
      <c r="L113" s="76"/>
      <c r="M113" s="76"/>
      <c r="N113" s="74"/>
    </row>
    <row r="114" spans="1:14" ht="25.5">
      <c r="A114" s="72">
        <v>104</v>
      </c>
      <c r="B114" s="422"/>
      <c r="C114" s="73" t="s">
        <v>473</v>
      </c>
      <c r="D114" s="74" t="s">
        <v>474</v>
      </c>
      <c r="E114" s="75">
        <v>1.1695</v>
      </c>
      <c r="F114" s="75"/>
      <c r="G114" s="76"/>
      <c r="H114" s="76"/>
      <c r="I114" s="76"/>
      <c r="J114" s="76"/>
      <c r="K114" s="74"/>
      <c r="L114" s="76"/>
      <c r="M114" s="76"/>
      <c r="N114" s="74"/>
    </row>
    <row r="115" spans="1:14" ht="25.5">
      <c r="A115" s="72">
        <v>105</v>
      </c>
      <c r="B115" s="422"/>
      <c r="C115" s="73" t="s">
        <v>475</v>
      </c>
      <c r="D115" s="74" t="s">
        <v>476</v>
      </c>
      <c r="E115" s="75">
        <v>1.0570999999999999</v>
      </c>
      <c r="F115" s="75"/>
      <c r="G115" s="76"/>
      <c r="H115" s="76"/>
      <c r="I115" s="76"/>
      <c r="J115" s="76"/>
      <c r="K115" s="74"/>
      <c r="L115" s="76"/>
      <c r="M115" s="76"/>
      <c r="N115" s="74"/>
    </row>
    <row r="116" spans="1:14" ht="25.5">
      <c r="A116" s="72">
        <v>106</v>
      </c>
      <c r="B116" s="422"/>
      <c r="C116" s="73" t="s">
        <v>477</v>
      </c>
      <c r="D116" s="74" t="s">
        <v>478</v>
      </c>
      <c r="E116" s="75">
        <v>1.0246999999999999</v>
      </c>
      <c r="F116" s="75"/>
      <c r="G116" s="76"/>
      <c r="H116" s="76"/>
      <c r="I116" s="76"/>
      <c r="J116" s="76"/>
      <c r="K116" s="74"/>
      <c r="L116" s="76"/>
      <c r="M116" s="76"/>
      <c r="N116" s="74"/>
    </row>
    <row r="117" spans="1:14" ht="25.5">
      <c r="A117" s="72">
        <v>107</v>
      </c>
      <c r="B117" s="423"/>
      <c r="C117" s="73" t="s">
        <v>479</v>
      </c>
      <c r="D117" s="74" t="s">
        <v>480</v>
      </c>
      <c r="E117" s="75">
        <v>0.79610000000000003</v>
      </c>
      <c r="F117" s="75"/>
      <c r="G117" s="76"/>
      <c r="H117" s="76"/>
      <c r="I117" s="76"/>
      <c r="J117" s="76"/>
      <c r="K117" s="74"/>
      <c r="L117" s="76"/>
      <c r="M117" s="76"/>
      <c r="N117" s="74"/>
    </row>
    <row r="118" spans="1:14" ht="12.75" customHeight="1">
      <c r="A118" s="418" t="s">
        <v>481</v>
      </c>
      <c r="B118" s="419"/>
      <c r="C118" s="419"/>
      <c r="D118" s="420"/>
      <c r="E118" s="70"/>
      <c r="F118" s="70"/>
      <c r="G118" s="79"/>
      <c r="H118" s="79"/>
      <c r="I118" s="79"/>
      <c r="J118" s="79"/>
      <c r="K118" s="79"/>
      <c r="L118" s="79"/>
      <c r="M118" s="79"/>
      <c r="N118" s="79"/>
    </row>
    <row r="119" spans="1:14" ht="51">
      <c r="A119" s="72">
        <v>108</v>
      </c>
      <c r="B119" s="424" t="s">
        <v>482</v>
      </c>
      <c r="C119" s="74" t="s">
        <v>483</v>
      </c>
      <c r="D119" s="74" t="s">
        <v>484</v>
      </c>
      <c r="E119" s="75">
        <v>1</v>
      </c>
      <c r="F119" s="75"/>
      <c r="G119" s="76"/>
      <c r="H119" s="76"/>
      <c r="I119" s="76"/>
      <c r="J119" s="76"/>
      <c r="K119" s="80"/>
      <c r="L119" s="76"/>
      <c r="M119" s="76"/>
      <c r="N119" s="80"/>
    </row>
    <row r="120" spans="1:14" ht="38.25">
      <c r="A120" s="72">
        <v>109</v>
      </c>
      <c r="B120" s="424"/>
      <c r="C120" s="74" t="s">
        <v>485</v>
      </c>
      <c r="D120" s="74" t="s">
        <v>486</v>
      </c>
      <c r="E120" s="75">
        <v>1.08</v>
      </c>
      <c r="F120" s="75"/>
      <c r="G120" s="76"/>
      <c r="H120" s="76"/>
      <c r="I120" s="76"/>
      <c r="J120" s="76"/>
      <c r="K120" s="81"/>
      <c r="L120" s="76"/>
      <c r="M120" s="76"/>
      <c r="N120" s="81"/>
    </row>
    <row r="121" spans="1:14" ht="12.75" customHeight="1">
      <c r="A121" s="418" t="s">
        <v>487</v>
      </c>
      <c r="B121" s="419"/>
      <c r="C121" s="419"/>
      <c r="D121" s="420"/>
      <c r="E121" s="70"/>
      <c r="F121" s="70"/>
      <c r="G121" s="82"/>
      <c r="H121" s="82"/>
      <c r="I121" s="82"/>
      <c r="J121" s="82"/>
      <c r="K121" s="82"/>
      <c r="L121" s="82"/>
      <c r="M121" s="82"/>
      <c r="N121" s="82"/>
    </row>
    <row r="122" spans="1:14" ht="45">
      <c r="A122" s="72">
        <v>110</v>
      </c>
      <c r="B122" s="83" t="s">
        <v>488</v>
      </c>
      <c r="C122" s="70"/>
      <c r="D122" s="84" t="s">
        <v>489</v>
      </c>
      <c r="E122" s="75">
        <v>1</v>
      </c>
      <c r="F122" s="75"/>
      <c r="G122" s="85"/>
      <c r="H122" s="85"/>
      <c r="I122" s="85"/>
      <c r="J122" s="85"/>
      <c r="K122" s="86"/>
      <c r="L122" s="85"/>
      <c r="M122" s="85"/>
      <c r="N122" s="86"/>
    </row>
    <row r="123" spans="1:14" ht="51">
      <c r="A123" s="72">
        <v>111</v>
      </c>
      <c r="B123" s="83" t="s">
        <v>490</v>
      </c>
      <c r="C123" s="70"/>
      <c r="D123" s="73" t="s">
        <v>491</v>
      </c>
      <c r="E123" s="75">
        <v>1</v>
      </c>
      <c r="F123" s="75"/>
      <c r="G123" s="85"/>
      <c r="H123" s="85"/>
      <c r="I123" s="85"/>
      <c r="J123" s="85"/>
      <c r="K123" s="86"/>
      <c r="L123" s="85"/>
      <c r="M123" s="85"/>
      <c r="N123" s="86"/>
    </row>
    <row r="124" spans="1:14" ht="63.75">
      <c r="A124" s="87">
        <v>112</v>
      </c>
      <c r="B124" s="88" t="s">
        <v>492</v>
      </c>
      <c r="C124" s="89"/>
      <c r="D124" s="89" t="s">
        <v>493</v>
      </c>
      <c r="E124" s="75">
        <v>1</v>
      </c>
      <c r="F124" s="75"/>
      <c r="G124" s="82"/>
      <c r="H124" s="82"/>
      <c r="I124" s="82"/>
      <c r="J124" s="82"/>
      <c r="K124" s="82"/>
      <c r="L124" s="82"/>
      <c r="M124" s="82"/>
      <c r="N124" s="82"/>
    </row>
    <row r="125" spans="1:14" ht="63.75">
      <c r="A125" s="87">
        <v>113</v>
      </c>
      <c r="B125" s="88" t="s">
        <v>494</v>
      </c>
      <c r="C125" s="89"/>
      <c r="D125" s="89" t="s">
        <v>493</v>
      </c>
      <c r="E125" s="89"/>
      <c r="F125" s="89"/>
      <c r="G125" s="82"/>
      <c r="H125" s="82"/>
      <c r="I125" s="82"/>
      <c r="J125" s="82"/>
      <c r="K125" s="82"/>
      <c r="L125" s="82"/>
      <c r="M125" s="82"/>
      <c r="N125" s="82"/>
    </row>
    <row r="126" spans="1:14" ht="63.75">
      <c r="A126" s="87">
        <v>114</v>
      </c>
      <c r="B126" s="88" t="s">
        <v>495</v>
      </c>
      <c r="C126" s="89"/>
      <c r="D126" s="89" t="s">
        <v>493</v>
      </c>
      <c r="E126" s="89"/>
      <c r="F126" s="89"/>
      <c r="G126" s="82"/>
      <c r="H126" s="82"/>
      <c r="I126" s="82"/>
      <c r="J126" s="82"/>
      <c r="K126" s="82"/>
      <c r="L126" s="82"/>
      <c r="M126" s="82"/>
      <c r="N126" s="82"/>
    </row>
    <row r="127" spans="1:14" ht="89.25">
      <c r="A127" s="87">
        <v>115</v>
      </c>
      <c r="B127" s="88" t="s">
        <v>496</v>
      </c>
      <c r="C127" s="89"/>
      <c r="D127" s="89" t="s">
        <v>493</v>
      </c>
      <c r="E127" s="89"/>
      <c r="F127" s="89"/>
      <c r="G127" s="90"/>
      <c r="H127" s="90"/>
      <c r="I127" s="90"/>
      <c r="J127" s="90"/>
      <c r="K127" s="82"/>
      <c r="L127" s="90"/>
      <c r="M127" s="90"/>
      <c r="N127" s="82"/>
    </row>
    <row r="128" spans="1:14">
      <c r="A128" s="91"/>
      <c r="B128" s="91" t="s">
        <v>497</v>
      </c>
      <c r="C128" s="91"/>
      <c r="D128" s="91"/>
      <c r="E128" s="91"/>
      <c r="F128" s="91"/>
      <c r="G128" s="92"/>
      <c r="H128" s="92"/>
      <c r="I128" s="92"/>
      <c r="J128" s="92"/>
      <c r="K128" s="93"/>
      <c r="L128" s="92"/>
      <c r="M128" s="92"/>
      <c r="N128" s="93"/>
    </row>
  </sheetData>
  <mergeCells count="22">
    <mergeCell ref="A121:D121"/>
    <mergeCell ref="I8:K8"/>
    <mergeCell ref="E7:E9"/>
    <mergeCell ref="B11:B49"/>
    <mergeCell ref="B50:B94"/>
    <mergeCell ref="B95:B117"/>
    <mergeCell ref="B119:B120"/>
    <mergeCell ref="A118:D118"/>
    <mergeCell ref="A7:A10"/>
    <mergeCell ref="L8:N8"/>
    <mergeCell ref="L9:M9"/>
    <mergeCell ref="N9:N10"/>
    <mergeCell ref="F7:N7"/>
    <mergeCell ref="B4:K4"/>
    <mergeCell ref="F9:G9"/>
    <mergeCell ref="D7:D10"/>
    <mergeCell ref="C7:C10"/>
    <mergeCell ref="B7:B10"/>
    <mergeCell ref="F8:H8"/>
    <mergeCell ref="I9:J9"/>
    <mergeCell ref="H9:H10"/>
    <mergeCell ref="K9:K10"/>
  </mergeCells>
  <pageMargins left="0.38" right="0.1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48"/>
  <sheetViews>
    <sheetView view="pageBreakPreview" zoomScale="60" workbookViewId="0">
      <selection activeCell="P26" sqref="P26"/>
    </sheetView>
  </sheetViews>
  <sheetFormatPr defaultRowHeight="12.75"/>
  <cols>
    <col min="1" max="1" width="4.42578125" style="8" customWidth="1"/>
    <col min="2" max="2" width="6.7109375" style="8" customWidth="1"/>
    <col min="3" max="5" width="9.140625" style="8"/>
    <col min="6" max="6" width="12" style="8" customWidth="1"/>
    <col min="7" max="7" width="12.28515625" style="8" customWidth="1"/>
    <col min="8" max="16384" width="9.140625" style="8"/>
  </cols>
  <sheetData>
    <row r="1" spans="1:20" ht="14.25">
      <c r="B1" s="431" t="s">
        <v>624</v>
      </c>
      <c r="C1" s="431"/>
      <c r="D1" s="25"/>
      <c r="E1" s="23"/>
      <c r="F1" s="23"/>
      <c r="G1" s="23"/>
      <c r="H1" s="23"/>
      <c r="I1" s="23"/>
      <c r="J1" s="23"/>
      <c r="K1" s="24"/>
      <c r="L1" s="23"/>
      <c r="M1" s="23"/>
      <c r="N1" s="23"/>
      <c r="O1" s="23"/>
      <c r="P1" s="23"/>
      <c r="Q1" s="23"/>
    </row>
    <row r="2" spans="1:20" ht="14.25">
      <c r="B2" s="23"/>
      <c r="C2" s="23"/>
      <c r="D2" s="25"/>
      <c r="E2" s="23"/>
      <c r="F2" s="23"/>
      <c r="G2" s="23"/>
      <c r="H2" s="23"/>
      <c r="I2" s="23"/>
      <c r="J2" s="23"/>
      <c r="K2" s="24"/>
      <c r="L2" s="23"/>
      <c r="M2" s="23"/>
      <c r="N2" s="23"/>
      <c r="O2" s="23"/>
      <c r="P2" s="23"/>
      <c r="Q2" s="23"/>
    </row>
    <row r="3" spans="1:20" ht="15">
      <c r="B3" s="23"/>
      <c r="C3" s="23"/>
      <c r="D3" s="94" t="s">
        <v>591</v>
      </c>
      <c r="E3" s="94"/>
      <c r="F3" s="94"/>
      <c r="G3" s="94"/>
      <c r="H3" s="94"/>
      <c r="I3" s="94"/>
      <c r="J3" s="23"/>
      <c r="K3" s="23"/>
      <c r="L3" s="23"/>
      <c r="M3" s="23"/>
      <c r="N3" s="23"/>
      <c r="O3" s="23"/>
      <c r="P3" s="23"/>
      <c r="Q3" s="23"/>
    </row>
    <row r="4" spans="1:20" ht="14.25">
      <c r="A4" s="137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20">
      <c r="B5" s="95" t="s">
        <v>254</v>
      </c>
      <c r="C5" s="95"/>
      <c r="D5" s="95"/>
      <c r="E5" s="95"/>
      <c r="F5" s="95"/>
      <c r="G5" s="95"/>
      <c r="H5" s="95"/>
      <c r="I5" s="95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</row>
    <row r="6" spans="1:20" s="21" customFormat="1">
      <c r="B6" s="97" t="s">
        <v>627</v>
      </c>
      <c r="C6" s="97"/>
      <c r="D6" s="97"/>
      <c r="E6" s="97"/>
      <c r="F6" s="97"/>
      <c r="G6" s="97"/>
      <c r="H6" s="97"/>
      <c r="I6" s="97"/>
      <c r="J6" s="97"/>
      <c r="K6" s="98"/>
      <c r="L6" s="98"/>
      <c r="M6" s="98"/>
      <c r="N6" s="98"/>
      <c r="O6" s="98"/>
      <c r="P6" s="98"/>
      <c r="Q6" s="98"/>
      <c r="R6" s="98"/>
      <c r="S6" s="98"/>
      <c r="T6" s="98"/>
    </row>
    <row r="7" spans="1:20">
      <c r="B7" s="99" t="s">
        <v>255</v>
      </c>
      <c r="C7" s="99"/>
      <c r="D7" s="99"/>
      <c r="E7" s="99"/>
      <c r="F7" s="99"/>
      <c r="G7" s="99"/>
      <c r="H7" s="99"/>
      <c r="I7" s="99"/>
      <c r="J7" s="99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20" ht="14.25" customHeight="1">
      <c r="B8" s="432" t="s">
        <v>1</v>
      </c>
      <c r="C8" s="432"/>
      <c r="D8" s="433" t="s">
        <v>143</v>
      </c>
      <c r="E8" s="433" t="s">
        <v>144</v>
      </c>
      <c r="F8" s="426" t="s">
        <v>145</v>
      </c>
      <c r="G8" s="426"/>
      <c r="H8" s="426" t="s">
        <v>146</v>
      </c>
      <c r="I8" s="426"/>
      <c r="J8" s="426"/>
      <c r="K8" s="426"/>
      <c r="L8" s="426"/>
      <c r="M8" s="426"/>
      <c r="N8" s="426"/>
      <c r="O8" s="426"/>
      <c r="P8" s="426"/>
      <c r="Q8" s="426"/>
      <c r="T8" s="434" t="s">
        <v>932</v>
      </c>
    </row>
    <row r="9" spans="1:20" ht="35.25" customHeight="1">
      <c r="B9" s="432"/>
      <c r="C9" s="432"/>
      <c r="D9" s="433"/>
      <c r="E9" s="433"/>
      <c r="F9" s="426"/>
      <c r="G9" s="426"/>
      <c r="H9" s="426" t="s">
        <v>625</v>
      </c>
      <c r="I9" s="426"/>
      <c r="J9" s="426" t="s">
        <v>626</v>
      </c>
      <c r="K9" s="426"/>
      <c r="L9" s="426" t="s">
        <v>157</v>
      </c>
      <c r="M9" s="426"/>
      <c r="N9" s="426" t="s">
        <v>147</v>
      </c>
      <c r="O9" s="426"/>
      <c r="P9" s="426" t="s">
        <v>148</v>
      </c>
      <c r="Q9" s="426"/>
      <c r="T9" s="435"/>
    </row>
    <row r="10" spans="1:20" ht="22.5">
      <c r="B10" s="432"/>
      <c r="C10" s="432"/>
      <c r="D10" s="433"/>
      <c r="E10" s="433"/>
      <c r="F10" s="100" t="s">
        <v>149</v>
      </c>
      <c r="G10" s="100" t="s">
        <v>150</v>
      </c>
      <c r="H10" s="100" t="s">
        <v>149</v>
      </c>
      <c r="I10" s="100" t="s">
        <v>150</v>
      </c>
      <c r="J10" s="100" t="s">
        <v>149</v>
      </c>
      <c r="K10" s="100" t="s">
        <v>150</v>
      </c>
      <c r="L10" s="100" t="s">
        <v>149</v>
      </c>
      <c r="M10" s="100" t="s">
        <v>150</v>
      </c>
      <c r="N10" s="100" t="s">
        <v>149</v>
      </c>
      <c r="O10" s="100" t="s">
        <v>150</v>
      </c>
      <c r="P10" s="100" t="s">
        <v>149</v>
      </c>
      <c r="Q10" s="100" t="s">
        <v>150</v>
      </c>
      <c r="T10" s="435"/>
    </row>
    <row r="11" spans="1:20">
      <c r="B11" s="428" t="s">
        <v>158</v>
      </c>
      <c r="C11" s="429"/>
      <c r="D11" s="429"/>
      <c r="E11" s="430"/>
      <c r="F11" s="101"/>
      <c r="G11" s="101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T11" s="436"/>
    </row>
    <row r="12" spans="1:20" ht="24.75" customHeight="1">
      <c r="B12" s="103"/>
      <c r="C12" s="104"/>
      <c r="D12" s="105">
        <v>1</v>
      </c>
      <c r="E12" s="104" t="s">
        <v>151</v>
      </c>
      <c r="F12" s="104" t="s">
        <v>152</v>
      </c>
      <c r="G12" s="104" t="s">
        <v>153</v>
      </c>
      <c r="H12" s="104">
        <v>5</v>
      </c>
      <c r="I12" s="104">
        <v>6</v>
      </c>
      <c r="J12" s="104">
        <v>7</v>
      </c>
      <c r="K12" s="104">
        <v>8</v>
      </c>
      <c r="L12" s="104">
        <v>9</v>
      </c>
      <c r="M12" s="104">
        <v>10</v>
      </c>
      <c r="N12" s="104">
        <v>11</v>
      </c>
      <c r="O12" s="104">
        <v>12</v>
      </c>
      <c r="P12" s="104">
        <v>13</v>
      </c>
      <c r="Q12" s="104">
        <v>14</v>
      </c>
      <c r="T12" s="252"/>
    </row>
    <row r="13" spans="1:20">
      <c r="B13" s="427" t="s">
        <v>155</v>
      </c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T13" s="252"/>
    </row>
    <row r="14" spans="1:20">
      <c r="B14" s="106">
        <v>1</v>
      </c>
      <c r="C14" s="107"/>
      <c r="D14" s="14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T14" s="252"/>
    </row>
    <row r="15" spans="1:20">
      <c r="B15" s="106">
        <v>2</v>
      </c>
      <c r="C15" s="107"/>
      <c r="D15" s="14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T15" s="252"/>
    </row>
    <row r="16" spans="1:20">
      <c r="B16" s="109">
        <v>3</v>
      </c>
      <c r="C16" s="110"/>
      <c r="D16" s="111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T16" s="252"/>
    </row>
    <row r="17" spans="2:20">
      <c r="B17" s="109">
        <v>4</v>
      </c>
      <c r="C17" s="110"/>
      <c r="D17" s="111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T17" s="252"/>
    </row>
    <row r="18" spans="2:20">
      <c r="B18" s="109">
        <v>5</v>
      </c>
      <c r="C18" s="110"/>
      <c r="D18" s="11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T18" s="252"/>
    </row>
    <row r="19" spans="2:20">
      <c r="B19" s="109">
        <v>6</v>
      </c>
      <c r="C19" s="110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T19" s="252"/>
    </row>
    <row r="20" spans="2:20">
      <c r="B20" s="109">
        <v>7</v>
      </c>
      <c r="C20" s="110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T20" s="252"/>
    </row>
    <row r="21" spans="2:20">
      <c r="B21" s="109">
        <v>8</v>
      </c>
      <c r="C21" s="110"/>
      <c r="D21" s="11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T21" s="252"/>
    </row>
    <row r="22" spans="2:20">
      <c r="B22" s="109">
        <v>9</v>
      </c>
      <c r="C22" s="110"/>
      <c r="D22" s="111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T22" s="252"/>
    </row>
    <row r="23" spans="2:20">
      <c r="B23" s="109">
        <v>10</v>
      </c>
      <c r="C23" s="110"/>
      <c r="D23" s="111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T23" s="252"/>
    </row>
    <row r="24" spans="2:20">
      <c r="B24" s="425" t="s">
        <v>144</v>
      </c>
      <c r="C24" s="425"/>
      <c r="D24" s="425"/>
      <c r="E24" s="113">
        <f t="shared" ref="E24:Q24" si="0">SUM(E14:E23)</f>
        <v>0</v>
      </c>
      <c r="F24" s="113">
        <f t="shared" si="0"/>
        <v>0</v>
      </c>
      <c r="G24" s="113">
        <f t="shared" si="0"/>
        <v>0</v>
      </c>
      <c r="H24" s="113">
        <f t="shared" si="0"/>
        <v>0</v>
      </c>
      <c r="I24" s="113">
        <f t="shared" si="0"/>
        <v>0</v>
      </c>
      <c r="J24" s="113">
        <f t="shared" si="0"/>
        <v>0</v>
      </c>
      <c r="K24" s="113">
        <f t="shared" si="0"/>
        <v>0</v>
      </c>
      <c r="L24" s="113">
        <f t="shared" si="0"/>
        <v>0</v>
      </c>
      <c r="M24" s="113">
        <f t="shared" si="0"/>
        <v>0</v>
      </c>
      <c r="N24" s="113">
        <f t="shared" si="0"/>
        <v>0</v>
      </c>
      <c r="O24" s="113">
        <f t="shared" si="0"/>
        <v>0</v>
      </c>
      <c r="P24" s="113">
        <f t="shared" si="0"/>
        <v>0</v>
      </c>
      <c r="Q24" s="113">
        <f t="shared" si="0"/>
        <v>0</v>
      </c>
      <c r="T24" s="252"/>
    </row>
    <row r="25" spans="2:20" ht="14.25" customHeight="1">
      <c r="B25" s="427" t="s">
        <v>154</v>
      </c>
      <c r="C25" s="427"/>
      <c r="D25" s="427"/>
      <c r="E25" s="427"/>
      <c r="F25" s="427"/>
      <c r="G25" s="427"/>
      <c r="H25" s="427"/>
      <c r="I25" s="427"/>
      <c r="J25" s="427"/>
      <c r="K25" s="427"/>
      <c r="L25" s="427"/>
      <c r="M25" s="427"/>
      <c r="N25" s="427"/>
      <c r="O25" s="427"/>
      <c r="P25" s="427"/>
      <c r="Q25" s="427"/>
      <c r="T25" s="252"/>
    </row>
    <row r="26" spans="2:20">
      <c r="B26" s="106">
        <v>22</v>
      </c>
      <c r="C26" s="107"/>
      <c r="D26" s="1"/>
      <c r="E26" s="108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T26" s="252"/>
    </row>
    <row r="27" spans="2:20">
      <c r="B27" s="106">
        <v>23</v>
      </c>
      <c r="C27" s="107"/>
      <c r="D27" s="1"/>
      <c r="E27" s="108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T27" s="252"/>
    </row>
    <row r="28" spans="2:20">
      <c r="B28" s="106">
        <v>24</v>
      </c>
      <c r="C28" s="107"/>
      <c r="D28" s="1"/>
      <c r="E28" s="108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T28" s="252"/>
    </row>
    <row r="29" spans="2:20">
      <c r="B29" s="106">
        <v>25</v>
      </c>
      <c r="C29" s="107"/>
      <c r="D29" s="1"/>
      <c r="E29" s="108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T29" s="252"/>
    </row>
    <row r="30" spans="2:20">
      <c r="B30" s="106">
        <v>26</v>
      </c>
      <c r="C30" s="107"/>
      <c r="D30" s="1"/>
      <c r="E30" s="108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T30" s="252"/>
    </row>
    <row r="31" spans="2:20">
      <c r="B31" s="106">
        <v>27</v>
      </c>
      <c r="C31" s="107"/>
      <c r="D31" s="1"/>
      <c r="E31" s="108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T31" s="252"/>
    </row>
    <row r="32" spans="2:20">
      <c r="B32" s="106">
        <v>28</v>
      </c>
      <c r="C32" s="107"/>
      <c r="D32" s="1"/>
      <c r="E32" s="108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T32" s="252"/>
    </row>
    <row r="33" spans="2:20">
      <c r="B33" s="106">
        <v>29</v>
      </c>
      <c r="C33" s="107"/>
      <c r="D33" s="1"/>
      <c r="E33" s="108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T33" s="252"/>
    </row>
    <row r="34" spans="2:20">
      <c r="B34" s="106">
        <v>30</v>
      </c>
      <c r="C34" s="107"/>
      <c r="D34" s="1"/>
      <c r="E34" s="108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T34" s="252"/>
    </row>
    <row r="35" spans="2:20">
      <c r="B35" s="106">
        <v>31</v>
      </c>
      <c r="C35" s="107"/>
      <c r="D35" s="1"/>
      <c r="E35" s="108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T35" s="252"/>
    </row>
    <row r="36" spans="2:20">
      <c r="B36" s="425" t="s">
        <v>144</v>
      </c>
      <c r="C36" s="425"/>
      <c r="D36" s="425"/>
      <c r="E36" s="113">
        <f t="shared" ref="E36:Q36" si="1">SUM(E26:E35)</f>
        <v>0</v>
      </c>
      <c r="F36" s="113">
        <f t="shared" si="1"/>
        <v>0</v>
      </c>
      <c r="G36" s="113">
        <f t="shared" si="1"/>
        <v>0</v>
      </c>
      <c r="H36" s="113">
        <f t="shared" si="1"/>
        <v>0</v>
      </c>
      <c r="I36" s="113">
        <f t="shared" si="1"/>
        <v>0</v>
      </c>
      <c r="J36" s="113">
        <f t="shared" si="1"/>
        <v>0</v>
      </c>
      <c r="K36" s="113">
        <f t="shared" si="1"/>
        <v>0</v>
      </c>
      <c r="L36" s="113">
        <f t="shared" si="1"/>
        <v>0</v>
      </c>
      <c r="M36" s="113">
        <f t="shared" si="1"/>
        <v>0</v>
      </c>
      <c r="N36" s="113">
        <f t="shared" si="1"/>
        <v>0</v>
      </c>
      <c r="O36" s="113">
        <f t="shared" si="1"/>
        <v>0</v>
      </c>
      <c r="P36" s="113">
        <f t="shared" si="1"/>
        <v>0</v>
      </c>
      <c r="Q36" s="113">
        <f t="shared" si="1"/>
        <v>0</v>
      </c>
      <c r="T36" s="252"/>
    </row>
    <row r="37" spans="2:20" ht="14.25" customHeight="1">
      <c r="B37" s="427" t="s">
        <v>156</v>
      </c>
      <c r="C37" s="427"/>
      <c r="D37" s="427"/>
      <c r="E37" s="427"/>
      <c r="F37" s="427"/>
      <c r="G37" s="427"/>
      <c r="H37" s="427"/>
      <c r="I37" s="427"/>
      <c r="J37" s="427"/>
      <c r="K37" s="427"/>
      <c r="L37" s="427"/>
      <c r="M37" s="427"/>
      <c r="N37" s="427"/>
      <c r="O37" s="427"/>
      <c r="P37" s="427"/>
      <c r="Q37" s="427"/>
      <c r="T37" s="252"/>
    </row>
    <row r="38" spans="2:20">
      <c r="B38" s="106">
        <v>45</v>
      </c>
      <c r="C38" s="107"/>
      <c r="D38" s="115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T38" s="252"/>
    </row>
    <row r="39" spans="2:20">
      <c r="B39" s="106">
        <v>46</v>
      </c>
      <c r="C39" s="107"/>
      <c r="D39" s="115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T39" s="252"/>
    </row>
    <row r="40" spans="2:20">
      <c r="B40" s="106">
        <v>47</v>
      </c>
      <c r="C40" s="107"/>
      <c r="D40" s="115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T40" s="252"/>
    </row>
    <row r="41" spans="2:20">
      <c r="B41" s="106">
        <v>48</v>
      </c>
      <c r="C41" s="107"/>
      <c r="D41" s="115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T41" s="252"/>
    </row>
    <row r="42" spans="2:20">
      <c r="B42" s="106">
        <v>49</v>
      </c>
      <c r="C42" s="107"/>
      <c r="D42" s="115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T42" s="252"/>
    </row>
    <row r="43" spans="2:20">
      <c r="B43" s="106">
        <v>50</v>
      </c>
      <c r="C43" s="107"/>
      <c r="D43" s="115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T43" s="252"/>
    </row>
    <row r="44" spans="2:20">
      <c r="B44" s="106">
        <v>51</v>
      </c>
      <c r="C44" s="107"/>
      <c r="D44" s="115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T44" s="252"/>
    </row>
    <row r="45" spans="2:20">
      <c r="B45" s="106">
        <v>52</v>
      </c>
      <c r="C45" s="110"/>
      <c r="D45" s="116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T45" s="252"/>
    </row>
    <row r="46" spans="2:20">
      <c r="B46" s="106">
        <v>53</v>
      </c>
      <c r="C46" s="110"/>
      <c r="D46" s="116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T46" s="252"/>
    </row>
    <row r="47" spans="2:20">
      <c r="B47" s="106">
        <v>62</v>
      </c>
      <c r="C47" s="107"/>
      <c r="D47" s="115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T47" s="252"/>
    </row>
    <row r="48" spans="2:20">
      <c r="B48" s="425" t="s">
        <v>144</v>
      </c>
      <c r="C48" s="425"/>
      <c r="D48" s="425"/>
      <c r="E48" s="113">
        <f t="shared" ref="E48:Q48" si="2">SUM(E38:E47)</f>
        <v>0</v>
      </c>
      <c r="F48" s="113">
        <f t="shared" si="2"/>
        <v>0</v>
      </c>
      <c r="G48" s="113">
        <f t="shared" si="2"/>
        <v>0</v>
      </c>
      <c r="H48" s="113">
        <f t="shared" si="2"/>
        <v>0</v>
      </c>
      <c r="I48" s="113">
        <f t="shared" si="2"/>
        <v>0</v>
      </c>
      <c r="J48" s="113">
        <f t="shared" si="2"/>
        <v>0</v>
      </c>
      <c r="K48" s="113">
        <f t="shared" si="2"/>
        <v>0</v>
      </c>
      <c r="L48" s="113">
        <f t="shared" si="2"/>
        <v>0</v>
      </c>
      <c r="M48" s="113">
        <f t="shared" si="2"/>
        <v>0</v>
      </c>
      <c r="N48" s="113">
        <f t="shared" si="2"/>
        <v>0</v>
      </c>
      <c r="O48" s="113">
        <f t="shared" si="2"/>
        <v>0</v>
      </c>
      <c r="P48" s="113">
        <f t="shared" si="2"/>
        <v>0</v>
      </c>
      <c r="Q48" s="113">
        <f t="shared" si="2"/>
        <v>0</v>
      </c>
      <c r="T48" s="252"/>
    </row>
  </sheetData>
  <mergeCells count="19">
    <mergeCell ref="T8:T11"/>
    <mergeCell ref="H8:Q8"/>
    <mergeCell ref="H9:I9"/>
    <mergeCell ref="J9:K9"/>
    <mergeCell ref="L9:M9"/>
    <mergeCell ref="N9:O9"/>
    <mergeCell ref="B1:C1"/>
    <mergeCell ref="B8:C10"/>
    <mergeCell ref="D8:D10"/>
    <mergeCell ref="E8:E10"/>
    <mergeCell ref="F8:G9"/>
    <mergeCell ref="B48:D48"/>
    <mergeCell ref="P9:Q9"/>
    <mergeCell ref="B13:Q13"/>
    <mergeCell ref="B24:D24"/>
    <mergeCell ref="B25:Q25"/>
    <mergeCell ref="B36:D36"/>
    <mergeCell ref="B37:Q37"/>
    <mergeCell ref="B11:E11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6"/>
  <sheetViews>
    <sheetView zoomScale="90" zoomScaleNormal="90" workbookViewId="0">
      <selection activeCell="J7" sqref="J7"/>
    </sheetView>
  </sheetViews>
  <sheetFormatPr defaultRowHeight="12.75"/>
  <cols>
    <col min="1" max="1" width="3" style="8" bestFit="1" customWidth="1"/>
    <col min="2" max="2" width="21.7109375" style="8" customWidth="1"/>
    <col min="3" max="3" width="15.7109375" style="8" customWidth="1"/>
    <col min="4" max="4" width="17.5703125" style="8" customWidth="1"/>
    <col min="5" max="5" width="16.5703125" style="8" customWidth="1"/>
    <col min="6" max="6" width="16" style="8" customWidth="1"/>
    <col min="7" max="7" width="13.42578125" style="8" customWidth="1"/>
    <col min="8" max="9" width="22.42578125" style="8" customWidth="1"/>
    <col min="10" max="10" width="18.5703125" style="8" bestFit="1" customWidth="1"/>
    <col min="11" max="12" width="12.85546875" style="8" customWidth="1"/>
    <col min="13" max="13" width="14.85546875" style="8" customWidth="1"/>
    <col min="14" max="14" width="9.140625" style="8"/>
    <col min="15" max="15" width="11" style="8" customWidth="1"/>
    <col min="16" max="16384" width="9.140625" style="8"/>
  </cols>
  <sheetData>
    <row r="1" spans="1:13">
      <c r="A1" s="137" t="s">
        <v>845</v>
      </c>
    </row>
    <row r="4" spans="1:13" ht="18.75" customHeight="1">
      <c r="B4" s="437" t="s">
        <v>629</v>
      </c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</row>
    <row r="5" spans="1:13">
      <c r="F5" s="9"/>
      <c r="G5" s="9"/>
    </row>
    <row r="6" spans="1:13">
      <c r="F6" s="9"/>
      <c r="G6" s="9"/>
      <c r="M6" s="119" t="s">
        <v>140</v>
      </c>
    </row>
    <row r="7" spans="1:13" ht="66" customHeight="1">
      <c r="A7" s="6" t="s">
        <v>1</v>
      </c>
      <c r="B7" s="6" t="s">
        <v>544</v>
      </c>
      <c r="C7" s="5" t="s">
        <v>545</v>
      </c>
      <c r="D7" s="5" t="s">
        <v>546</v>
      </c>
      <c r="E7" s="5" t="s">
        <v>547</v>
      </c>
      <c r="F7" s="5" t="s">
        <v>594</v>
      </c>
      <c r="G7" s="5" t="s">
        <v>592</v>
      </c>
      <c r="H7" s="185" t="s">
        <v>847</v>
      </c>
      <c r="I7" s="234" t="s">
        <v>593</v>
      </c>
      <c r="J7" s="234" t="s">
        <v>936</v>
      </c>
      <c r="K7" s="185" t="s">
        <v>548</v>
      </c>
      <c r="L7" s="185" t="s">
        <v>861</v>
      </c>
      <c r="M7" s="7" t="s">
        <v>549</v>
      </c>
    </row>
    <row r="8" spans="1:13">
      <c r="A8" s="3"/>
      <c r="B8" s="438" t="s">
        <v>141</v>
      </c>
      <c r="C8" s="439"/>
      <c r="D8" s="439"/>
      <c r="E8" s="439"/>
      <c r="F8" s="439"/>
      <c r="G8" s="439"/>
      <c r="H8" s="439"/>
      <c r="I8" s="439"/>
      <c r="J8" s="439"/>
      <c r="K8" s="440"/>
      <c r="L8" s="186"/>
      <c r="M8" s="4"/>
    </row>
    <row r="9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6" spans="1:13" ht="13.5" customHeight="1"/>
  </sheetData>
  <mergeCells count="2">
    <mergeCell ref="B4:M4"/>
    <mergeCell ref="B8:K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C26" sqref="C26"/>
    </sheetView>
  </sheetViews>
  <sheetFormatPr defaultRowHeight="12.75"/>
  <cols>
    <col min="1" max="1" width="4.7109375" style="8" customWidth="1"/>
    <col min="2" max="2" width="21.28515625" style="8" customWidth="1"/>
    <col min="3" max="3" width="21.140625" style="9" customWidth="1"/>
    <col min="4" max="4" width="10.28515625" style="8" customWidth="1"/>
    <col min="5" max="5" width="11.42578125" style="8" customWidth="1"/>
    <col min="6" max="6" width="11" style="8" customWidth="1"/>
    <col min="7" max="7" width="12.5703125" style="8" customWidth="1"/>
    <col min="8" max="8" width="9.140625" style="8"/>
    <col min="9" max="9" width="13.85546875" style="8" customWidth="1"/>
    <col min="10" max="16384" width="9.140625" style="8"/>
  </cols>
  <sheetData>
    <row r="1" spans="1:17">
      <c r="A1" s="137" t="s">
        <v>846</v>
      </c>
    </row>
    <row r="3" spans="1:17">
      <c r="B3" s="8" t="s">
        <v>567</v>
      </c>
    </row>
    <row r="4" spans="1:17">
      <c r="A4" s="10" t="s">
        <v>253</v>
      </c>
    </row>
    <row r="5" spans="1:17" ht="87" customHeight="1">
      <c r="A5" s="11"/>
      <c r="B5" s="441" t="s">
        <v>248</v>
      </c>
      <c r="C5" s="442"/>
      <c r="D5" s="376" t="s">
        <v>550</v>
      </c>
      <c r="E5" s="376"/>
      <c r="F5" s="376" t="s">
        <v>578</v>
      </c>
      <c r="G5" s="376"/>
      <c r="H5" s="376" t="s">
        <v>540</v>
      </c>
      <c r="I5" s="376"/>
      <c r="J5" s="376" t="s">
        <v>537</v>
      </c>
      <c r="K5" s="376"/>
      <c r="L5" s="376" t="s">
        <v>535</v>
      </c>
      <c r="M5" s="376"/>
      <c r="N5" s="376" t="s">
        <v>536</v>
      </c>
      <c r="O5" s="376"/>
      <c r="P5" s="376" t="s">
        <v>538</v>
      </c>
      <c r="Q5" s="376"/>
    </row>
    <row r="6" spans="1:17" ht="22.5">
      <c r="B6" s="443"/>
      <c r="C6" s="444"/>
      <c r="D6" s="12" t="s">
        <v>588</v>
      </c>
      <c r="E6" s="12" t="s">
        <v>848</v>
      </c>
      <c r="F6" s="12" t="s">
        <v>588</v>
      </c>
      <c r="G6" s="12" t="s">
        <v>848</v>
      </c>
      <c r="H6" s="12" t="s">
        <v>588</v>
      </c>
      <c r="I6" s="12" t="s">
        <v>848</v>
      </c>
      <c r="J6" s="12" t="s">
        <v>588</v>
      </c>
      <c r="K6" s="12" t="s">
        <v>848</v>
      </c>
      <c r="L6" s="12" t="s">
        <v>588</v>
      </c>
      <c r="M6" s="12" t="s">
        <v>848</v>
      </c>
      <c r="N6" s="12" t="s">
        <v>588</v>
      </c>
      <c r="O6" s="12" t="s">
        <v>848</v>
      </c>
      <c r="P6" s="12" t="s">
        <v>588</v>
      </c>
      <c r="Q6" s="12" t="s">
        <v>848</v>
      </c>
    </row>
    <row r="7" spans="1:17">
      <c r="B7" s="445" t="s">
        <v>573</v>
      </c>
      <c r="C7" s="13" t="s">
        <v>573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>
      <c r="B8" s="446"/>
      <c r="C8" s="13" t="s">
        <v>849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25.5">
      <c r="B9" s="446"/>
      <c r="C9" s="13" t="s">
        <v>574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>
      <c r="B10" s="447"/>
      <c r="C10" s="13" t="s">
        <v>148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>
      <c r="B11" s="448" t="s">
        <v>249</v>
      </c>
      <c r="C11" s="448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>
      <c r="B12" s="448" t="s">
        <v>89</v>
      </c>
      <c r="C12" s="44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>
      <c r="B13" s="365" t="s">
        <v>250</v>
      </c>
      <c r="C13" s="36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>
      <c r="B14" s="365" t="s">
        <v>251</v>
      </c>
      <c r="C14" s="36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>
      <c r="B15" s="448" t="s">
        <v>556</v>
      </c>
      <c r="C15" s="448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>
      <c r="B16" s="448" t="s">
        <v>553</v>
      </c>
      <c r="C16" s="448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>
      <c r="B17" s="448" t="s">
        <v>568</v>
      </c>
      <c r="C17" s="448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2:17" ht="25.5">
      <c r="B18" s="445" t="s">
        <v>575</v>
      </c>
      <c r="C18" s="13" t="s">
        <v>569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17">
      <c r="B19" s="446"/>
      <c r="C19" s="13" t="s">
        <v>570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2:17">
      <c r="B20" s="446"/>
      <c r="C20" s="13" t="s">
        <v>168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2:17" ht="25.5">
      <c r="B21" s="446"/>
      <c r="C21" s="13" t="s">
        <v>571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2:17">
      <c r="B22" s="447"/>
      <c r="C22" s="13" t="s">
        <v>572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2:17" ht="14.25" customHeight="1">
      <c r="B23" s="364" t="s">
        <v>554</v>
      </c>
      <c r="C23" s="13" t="s">
        <v>576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2:17">
      <c r="B24" s="364"/>
      <c r="C24" s="13" t="s">
        <v>555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2:17" ht="25.5">
      <c r="B25" s="364"/>
      <c r="C25" s="13" t="s">
        <v>580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2:17">
      <c r="B26" s="364"/>
      <c r="C26" s="13" t="s">
        <v>148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</sheetData>
  <mergeCells count="18">
    <mergeCell ref="B13:C13"/>
    <mergeCell ref="B14:C14"/>
    <mergeCell ref="P5:Q5"/>
    <mergeCell ref="J5:K5"/>
    <mergeCell ref="L5:M5"/>
    <mergeCell ref="N5:O5"/>
    <mergeCell ref="B23:B26"/>
    <mergeCell ref="B5:C6"/>
    <mergeCell ref="D5:E5"/>
    <mergeCell ref="F5:G5"/>
    <mergeCell ref="H5:I5"/>
    <mergeCell ref="B18:B22"/>
    <mergeCell ref="B7:B10"/>
    <mergeCell ref="B11:C11"/>
    <mergeCell ref="B12:C12"/>
    <mergeCell ref="B15:C15"/>
    <mergeCell ref="B16:C16"/>
    <mergeCell ref="B17:C1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husnegt-1 нэгтгэл </vt:lpstr>
      <vt:lpstr>husnegt-4 орны тоо </vt:lpstr>
      <vt:lpstr>husnegt-5 em tovchoo</vt:lpstr>
      <vt:lpstr>husnegt-6 em zadargaa</vt:lpstr>
      <vt:lpstr>husnegt-7 төр даах эм</vt:lpstr>
      <vt:lpstr>husnegt-8 daatgal tailan</vt:lpstr>
      <vt:lpstr>husnegt-9 ӨЭМТ-ийн хүн ам</vt:lpstr>
      <vt:lpstr>husnegt-11 29.5</vt:lpstr>
      <vt:lpstr>husnegt-12 uvchluliin uzuulelt</vt:lpstr>
      <vt:lpstr>husnegt-13 new building</vt:lpstr>
      <vt:lpstr>husnegt-14</vt:lpstr>
      <vt:lpstr>husnegt-15</vt:lpstr>
      <vt:lpstr>husnegt-16</vt:lpstr>
      <vt:lpstr>husnegt-17</vt:lpstr>
      <vt:lpstr>husnegt-18</vt:lpstr>
      <vt:lpstr>husnegt-19</vt:lpstr>
    </vt:vector>
  </TitlesOfParts>
  <Company>MOH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Munkhtsetseg</dc:creator>
  <cp:lastModifiedBy>munkhbayar lkhagvasuren</cp:lastModifiedBy>
  <cp:lastPrinted>2014-07-18T02:33:09Z</cp:lastPrinted>
  <dcterms:created xsi:type="dcterms:W3CDTF">2008-07-03T10:02:00Z</dcterms:created>
  <dcterms:modified xsi:type="dcterms:W3CDTF">2015-01-06T09:15:01Z</dcterms:modified>
</cp:coreProperties>
</file>